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loud\Google Drive\My Documents\Tutor\Subjects\Cheat Sheets\Harold's Cheat Sheets\"/>
    </mc:Choice>
  </mc:AlternateContent>
  <xr:revisionPtr revIDLastSave="0" documentId="13_ncr:1_{70BAA13B-ACF6-42C5-83DC-9241DD5F4FDC}" xr6:coauthVersionLast="47" xr6:coauthVersionMax="47" xr10:uidLastSave="{00000000-0000-0000-0000-000000000000}"/>
  <bookViews>
    <workbookView xWindow="4212" yWindow="2028" windowWidth="31824" windowHeight="21420" activeTab="5" xr2:uid="{A811545E-9423-4654-8079-5E603E77B612}"/>
  </bookViews>
  <sheets>
    <sheet name="Table of Elements" sheetId="5" r:id="rId1"/>
    <sheet name="Elements" sheetId="8" r:id="rId2"/>
    <sheet name="67 Compounds" sheetId="3" r:id="rId3"/>
    <sheet name="205 Compound" sheetId="9" r:id="rId4"/>
    <sheet name="320 Compounds" sheetId="6" r:id="rId5"/>
    <sheet name="2079 Compounds" sheetId="4" r:id="rId6"/>
  </sheets>
  <definedNames>
    <definedName name="_xlnm._FilterDatabase" localSheetId="1" hidden="1">Elements!$B$9:$Z$125</definedName>
    <definedName name="_xlnm.Print_Area" localSheetId="5">'2079 Compounds'!$A$1:$D$2091</definedName>
    <definedName name="_xlnm.Print_Area" localSheetId="4">'320 Compounds'!$A$1:$F$321</definedName>
    <definedName name="_xlnm.Print_Area" localSheetId="1">Elements!$7:$127</definedName>
    <definedName name="_xlnm.Print_Area" localSheetId="0">'Table of Elements'!$A$1:$AN$53</definedName>
    <definedName name="_xlnm.Print_Titles" localSheetId="1">Elements!$A:$B,Elements!$7:$9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AB127" i="8"/>
  <c r="AC127" i="8" s="1"/>
  <c r="Y127" i="8"/>
  <c r="W127" i="8"/>
  <c r="V127" i="8"/>
  <c r="U127" i="8"/>
  <c r="K127" i="8"/>
  <c r="K126" i="8"/>
  <c r="AB125" i="8"/>
  <c r="AC125" i="8" s="1"/>
  <c r="Y125" i="8"/>
  <c r="W125" i="8"/>
  <c r="V125" i="8"/>
  <c r="U125" i="8"/>
  <c r="K125" i="8"/>
  <c r="AB124" i="8"/>
  <c r="AC124" i="8" s="1"/>
  <c r="Y124" i="8"/>
  <c r="W124" i="8"/>
  <c r="V124" i="8"/>
  <c r="U124" i="8"/>
  <c r="K124" i="8"/>
  <c r="AB123" i="8"/>
  <c r="AC123" i="8" s="1"/>
  <c r="Y123" i="8"/>
  <c r="W123" i="8"/>
  <c r="V123" i="8"/>
  <c r="U123" i="8"/>
  <c r="K123" i="8"/>
  <c r="AB122" i="8"/>
  <c r="AC122" i="8" s="1"/>
  <c r="Y122" i="8"/>
  <c r="W122" i="8"/>
  <c r="V122" i="8"/>
  <c r="U122" i="8"/>
  <c r="K122" i="8"/>
  <c r="AB121" i="8"/>
  <c r="AC121" i="8" s="1"/>
  <c r="Y121" i="8"/>
  <c r="W121" i="8"/>
  <c r="V121" i="8"/>
  <c r="U121" i="8"/>
  <c r="K121" i="8"/>
  <c r="AB120" i="8"/>
  <c r="AC120" i="8" s="1"/>
  <c r="Y120" i="8"/>
  <c r="W120" i="8"/>
  <c r="V120" i="8"/>
  <c r="U120" i="8"/>
  <c r="K120" i="8"/>
  <c r="AB119" i="8"/>
  <c r="AC119" i="8" s="1"/>
  <c r="Y119" i="8"/>
  <c r="W119" i="8"/>
  <c r="V119" i="8"/>
  <c r="U119" i="8"/>
  <c r="K119" i="8"/>
  <c r="AB118" i="8"/>
  <c r="AC118" i="8" s="1"/>
  <c r="Y118" i="8"/>
  <c r="W118" i="8"/>
  <c r="V118" i="8"/>
  <c r="U118" i="8"/>
  <c r="K118" i="8"/>
  <c r="AB117" i="8"/>
  <c r="AC117" i="8" s="1"/>
  <c r="Y117" i="8"/>
  <c r="W117" i="8"/>
  <c r="V117" i="8"/>
  <c r="U117" i="8"/>
  <c r="K117" i="8"/>
  <c r="AB116" i="8"/>
  <c r="AC116" i="8" s="1"/>
  <c r="Y116" i="8"/>
  <c r="W116" i="8"/>
  <c r="V116" i="8"/>
  <c r="U116" i="8"/>
  <c r="K116" i="8"/>
  <c r="AB115" i="8"/>
  <c r="AC115" i="8" s="1"/>
  <c r="Y115" i="8"/>
  <c r="W115" i="8"/>
  <c r="V115" i="8"/>
  <c r="U115" i="8"/>
  <c r="K115" i="8"/>
  <c r="AB114" i="8"/>
  <c r="AC114" i="8" s="1"/>
  <c r="Y114" i="8"/>
  <c r="W114" i="8"/>
  <c r="V114" i="8"/>
  <c r="U114" i="8"/>
  <c r="K114" i="8"/>
  <c r="AB113" i="8"/>
  <c r="AC113" i="8" s="1"/>
  <c r="Y113" i="8"/>
  <c r="W113" i="8"/>
  <c r="V113" i="8"/>
  <c r="U113" i="8"/>
  <c r="K113" i="8"/>
  <c r="AB112" i="8"/>
  <c r="AC112" i="8" s="1"/>
  <c r="Y112" i="8"/>
  <c r="W112" i="8"/>
  <c r="V112" i="8"/>
  <c r="U112" i="8"/>
  <c r="K112" i="8"/>
  <c r="AB111" i="8"/>
  <c r="AC111" i="8" s="1"/>
  <c r="Y111" i="8"/>
  <c r="W111" i="8"/>
  <c r="V111" i="8"/>
  <c r="U111" i="8"/>
  <c r="K111" i="8"/>
  <c r="AB110" i="8"/>
  <c r="AC110" i="8" s="1"/>
  <c r="Y110" i="8"/>
  <c r="W110" i="8"/>
  <c r="V110" i="8"/>
  <c r="U110" i="8"/>
  <c r="K110" i="8"/>
  <c r="AB109" i="8"/>
  <c r="AC109" i="8" s="1"/>
  <c r="Y109" i="8"/>
  <c r="W109" i="8"/>
  <c r="V109" i="8"/>
  <c r="U109" i="8"/>
  <c r="K109" i="8"/>
  <c r="AB108" i="8"/>
  <c r="AC108" i="8" s="1"/>
  <c r="Y108" i="8"/>
  <c r="W108" i="8"/>
  <c r="V108" i="8"/>
  <c r="U108" i="8"/>
  <c r="K108" i="8"/>
  <c r="AB107" i="8"/>
  <c r="AC107" i="8" s="1"/>
  <c r="Y107" i="8"/>
  <c r="W107" i="8"/>
  <c r="V107" i="8"/>
  <c r="U107" i="8"/>
  <c r="K107" i="8"/>
  <c r="AB106" i="8"/>
  <c r="AC106" i="8" s="1"/>
  <c r="Y106" i="8"/>
  <c r="W106" i="8"/>
  <c r="V106" i="8"/>
  <c r="U106" i="8"/>
  <c r="K106" i="8"/>
  <c r="AB105" i="8"/>
  <c r="AC105" i="8" s="1"/>
  <c r="Y105" i="8"/>
  <c r="W105" i="8"/>
  <c r="V105" i="8"/>
  <c r="U105" i="8"/>
  <c r="K105" i="8"/>
  <c r="AB104" i="8"/>
  <c r="AC104" i="8" s="1"/>
  <c r="Y104" i="8"/>
  <c r="W104" i="8"/>
  <c r="V104" i="8"/>
  <c r="U104" i="8"/>
  <c r="K104" i="8"/>
  <c r="AB103" i="8"/>
  <c r="AC103" i="8" s="1"/>
  <c r="Y103" i="8"/>
  <c r="W103" i="8"/>
  <c r="V103" i="8"/>
  <c r="U103" i="8"/>
  <c r="K103" i="8"/>
  <c r="AB102" i="8"/>
  <c r="AC102" i="8" s="1"/>
  <c r="Y102" i="8"/>
  <c r="W102" i="8"/>
  <c r="V102" i="8"/>
  <c r="U102" i="8"/>
  <c r="K102" i="8"/>
  <c r="AB101" i="8"/>
  <c r="AC101" i="8" s="1"/>
  <c r="Y101" i="8"/>
  <c r="W101" i="8"/>
  <c r="V101" i="8"/>
  <c r="U101" i="8"/>
  <c r="K101" i="8"/>
  <c r="AB100" i="8"/>
  <c r="AC100" i="8" s="1"/>
  <c r="Y100" i="8"/>
  <c r="W100" i="8"/>
  <c r="V100" i="8"/>
  <c r="U100" i="8"/>
  <c r="K100" i="8"/>
  <c r="AB99" i="8"/>
  <c r="AC99" i="8" s="1"/>
  <c r="Y99" i="8"/>
  <c r="W99" i="8"/>
  <c r="V99" i="8"/>
  <c r="U99" i="8"/>
  <c r="K99" i="8"/>
  <c r="AB98" i="8"/>
  <c r="AC98" i="8" s="1"/>
  <c r="Y98" i="8"/>
  <c r="W98" i="8"/>
  <c r="V98" i="8"/>
  <c r="U98" i="8"/>
  <c r="K98" i="8"/>
  <c r="AB97" i="8"/>
  <c r="AC97" i="8" s="1"/>
  <c r="Y97" i="8"/>
  <c r="W97" i="8"/>
  <c r="V97" i="8"/>
  <c r="U97" i="8"/>
  <c r="K97" i="8"/>
  <c r="AB96" i="8"/>
  <c r="AC96" i="8" s="1"/>
  <c r="Y96" i="8"/>
  <c r="W96" i="8"/>
  <c r="V96" i="8"/>
  <c r="U96" i="8"/>
  <c r="K96" i="8"/>
  <c r="AB95" i="8"/>
  <c r="AC95" i="8" s="1"/>
  <c r="Y95" i="8"/>
  <c r="W95" i="8"/>
  <c r="V95" i="8"/>
  <c r="U95" i="8"/>
  <c r="K95" i="8"/>
  <c r="AB94" i="8"/>
  <c r="AC94" i="8" s="1"/>
  <c r="Y94" i="8"/>
  <c r="W94" i="8"/>
  <c r="V94" i="8"/>
  <c r="U94" i="8"/>
  <c r="K94" i="8"/>
  <c r="AB93" i="8"/>
  <c r="AC93" i="8" s="1"/>
  <c r="Y93" i="8"/>
  <c r="W93" i="8"/>
  <c r="V93" i="8"/>
  <c r="U93" i="8"/>
  <c r="K93" i="8"/>
  <c r="AB92" i="8"/>
  <c r="AC92" i="8" s="1"/>
  <c r="Y92" i="8"/>
  <c r="W92" i="8"/>
  <c r="V92" i="8"/>
  <c r="U92" i="8"/>
  <c r="K92" i="8"/>
  <c r="AB91" i="8"/>
  <c r="AC91" i="8" s="1"/>
  <c r="Y91" i="8"/>
  <c r="W91" i="8"/>
  <c r="V91" i="8"/>
  <c r="U91" i="8"/>
  <c r="K91" i="8"/>
  <c r="AB90" i="8"/>
  <c r="AC90" i="8" s="1"/>
  <c r="Y90" i="8"/>
  <c r="W90" i="8"/>
  <c r="V90" i="8"/>
  <c r="U90" i="8"/>
  <c r="L90" i="8"/>
  <c r="K90" i="8" s="1"/>
  <c r="AB89" i="8"/>
  <c r="AC89" i="8" s="1"/>
  <c r="Y89" i="8"/>
  <c r="W89" i="8"/>
  <c r="V89" i="8"/>
  <c r="U89" i="8"/>
  <c r="K89" i="8"/>
  <c r="AB88" i="8"/>
  <c r="AC88" i="8" s="1"/>
  <c r="Y88" i="8"/>
  <c r="W88" i="8"/>
  <c r="V88" i="8"/>
  <c r="U88" i="8"/>
  <c r="K88" i="8"/>
  <c r="AB87" i="8"/>
  <c r="AC87" i="8" s="1"/>
  <c r="Y87" i="8"/>
  <c r="W87" i="8"/>
  <c r="V87" i="8"/>
  <c r="U87" i="8"/>
  <c r="K87" i="8"/>
  <c r="AB86" i="8"/>
  <c r="AC86" i="8" s="1"/>
  <c r="Y86" i="8"/>
  <c r="W86" i="8"/>
  <c r="V86" i="8"/>
  <c r="U86" i="8"/>
  <c r="K86" i="8"/>
  <c r="AB85" i="8"/>
  <c r="AC85" i="8" s="1"/>
  <c r="Y85" i="8"/>
  <c r="W85" i="8"/>
  <c r="V85" i="8"/>
  <c r="U85" i="8"/>
  <c r="K85" i="8"/>
  <c r="AB84" i="8"/>
  <c r="AC84" i="8" s="1"/>
  <c r="Y84" i="8"/>
  <c r="W84" i="8"/>
  <c r="V84" i="8"/>
  <c r="U84" i="8"/>
  <c r="K84" i="8"/>
  <c r="AB83" i="8"/>
  <c r="AC83" i="8" s="1"/>
  <c r="Y83" i="8"/>
  <c r="W83" i="8"/>
  <c r="V83" i="8"/>
  <c r="U83" i="8"/>
  <c r="K83" i="8"/>
  <c r="AB82" i="8"/>
  <c r="AC82" i="8" s="1"/>
  <c r="Y82" i="8"/>
  <c r="W82" i="8"/>
  <c r="V82" i="8"/>
  <c r="U82" i="8"/>
  <c r="K82" i="8"/>
  <c r="AB81" i="8"/>
  <c r="AC81" i="8" s="1"/>
  <c r="Y81" i="8"/>
  <c r="W81" i="8"/>
  <c r="V81" i="8"/>
  <c r="U81" i="8"/>
  <c r="K81" i="8"/>
  <c r="AB80" i="8"/>
  <c r="AC80" i="8" s="1"/>
  <c r="Y80" i="8"/>
  <c r="W80" i="8"/>
  <c r="V80" i="8"/>
  <c r="U80" i="8"/>
  <c r="K80" i="8"/>
  <c r="AB79" i="8"/>
  <c r="AC79" i="8" s="1"/>
  <c r="Y79" i="8"/>
  <c r="W79" i="8"/>
  <c r="V79" i="8"/>
  <c r="U79" i="8"/>
  <c r="K79" i="8"/>
  <c r="AB78" i="8"/>
  <c r="AC78" i="8" s="1"/>
  <c r="Y78" i="8"/>
  <c r="W78" i="8"/>
  <c r="V78" i="8"/>
  <c r="U78" i="8"/>
  <c r="K78" i="8"/>
  <c r="AB77" i="8"/>
  <c r="AC77" i="8" s="1"/>
  <c r="Y77" i="8"/>
  <c r="W77" i="8"/>
  <c r="V77" i="8"/>
  <c r="U77" i="8"/>
  <c r="K77" i="8"/>
  <c r="AB76" i="8"/>
  <c r="AC76" i="8" s="1"/>
  <c r="Y76" i="8"/>
  <c r="W76" i="8"/>
  <c r="V76" i="8"/>
  <c r="U76" i="8"/>
  <c r="K76" i="8"/>
  <c r="AB75" i="8"/>
  <c r="AC75" i="8" s="1"/>
  <c r="Y75" i="8"/>
  <c r="W75" i="8"/>
  <c r="V75" i="8"/>
  <c r="U75" i="8"/>
  <c r="K75" i="8"/>
  <c r="AB74" i="8"/>
  <c r="AC74" i="8" s="1"/>
  <c r="Y74" i="8"/>
  <c r="W74" i="8"/>
  <c r="V74" i="8"/>
  <c r="U74" i="8"/>
  <c r="K74" i="8"/>
  <c r="AB73" i="8"/>
  <c r="AC73" i="8" s="1"/>
  <c r="Y73" i="8"/>
  <c r="W73" i="8"/>
  <c r="V73" i="8"/>
  <c r="U73" i="8"/>
  <c r="K73" i="8"/>
  <c r="AB72" i="8"/>
  <c r="AC72" i="8" s="1"/>
  <c r="Y72" i="8"/>
  <c r="W72" i="8"/>
  <c r="V72" i="8"/>
  <c r="U72" i="8"/>
  <c r="K72" i="8"/>
  <c r="AB71" i="8"/>
  <c r="AC71" i="8" s="1"/>
  <c r="Y71" i="8"/>
  <c r="W71" i="8"/>
  <c r="V71" i="8"/>
  <c r="U71" i="8"/>
  <c r="K71" i="8"/>
  <c r="AB70" i="8"/>
  <c r="AC70" i="8" s="1"/>
  <c r="Y70" i="8"/>
  <c r="W70" i="8"/>
  <c r="V70" i="8"/>
  <c r="U70" i="8"/>
  <c r="K70" i="8"/>
  <c r="AB69" i="8"/>
  <c r="AC69" i="8" s="1"/>
  <c r="Y69" i="8"/>
  <c r="W69" i="8"/>
  <c r="V69" i="8"/>
  <c r="U69" i="8"/>
  <c r="K69" i="8"/>
  <c r="AB68" i="8"/>
  <c r="AC68" i="8" s="1"/>
  <c r="Y68" i="8"/>
  <c r="W68" i="8"/>
  <c r="V68" i="8"/>
  <c r="U68" i="8"/>
  <c r="K68" i="8"/>
  <c r="AB67" i="8"/>
  <c r="AC67" i="8" s="1"/>
  <c r="Y67" i="8"/>
  <c r="W67" i="8"/>
  <c r="V67" i="8"/>
  <c r="U67" i="8"/>
  <c r="K67" i="8"/>
  <c r="AB66" i="8"/>
  <c r="AC66" i="8" s="1"/>
  <c r="Y66" i="8"/>
  <c r="W66" i="8"/>
  <c r="V66" i="8"/>
  <c r="U66" i="8"/>
  <c r="K66" i="8"/>
  <c r="AB65" i="8"/>
  <c r="AC65" i="8" s="1"/>
  <c r="Y65" i="8"/>
  <c r="W65" i="8"/>
  <c r="V65" i="8"/>
  <c r="U65" i="8"/>
  <c r="K65" i="8"/>
  <c r="AB64" i="8"/>
  <c r="AC64" i="8" s="1"/>
  <c r="Y64" i="8"/>
  <c r="W64" i="8"/>
  <c r="V64" i="8"/>
  <c r="U64" i="8"/>
  <c r="K64" i="8"/>
  <c r="AB63" i="8"/>
  <c r="AC63" i="8" s="1"/>
  <c r="Y63" i="8"/>
  <c r="W63" i="8"/>
  <c r="V63" i="8"/>
  <c r="U63" i="8"/>
  <c r="K63" i="8"/>
  <c r="AB62" i="8"/>
  <c r="AC62" i="8" s="1"/>
  <c r="Y62" i="8"/>
  <c r="W62" i="8"/>
  <c r="V62" i="8"/>
  <c r="U62" i="8"/>
  <c r="K62" i="8"/>
  <c r="AB61" i="8"/>
  <c r="AC61" i="8" s="1"/>
  <c r="Y61" i="8"/>
  <c r="W61" i="8"/>
  <c r="V61" i="8"/>
  <c r="U61" i="8"/>
  <c r="K61" i="8"/>
  <c r="AB60" i="8"/>
  <c r="AC60" i="8" s="1"/>
  <c r="Y60" i="8"/>
  <c r="W60" i="8"/>
  <c r="V60" i="8"/>
  <c r="U60" i="8"/>
  <c r="K60" i="8"/>
  <c r="AB59" i="8"/>
  <c r="AC59" i="8" s="1"/>
  <c r="Y59" i="8"/>
  <c r="W59" i="8"/>
  <c r="V59" i="8"/>
  <c r="U59" i="8"/>
  <c r="K59" i="8"/>
  <c r="AB58" i="8"/>
  <c r="AC58" i="8" s="1"/>
  <c r="Y58" i="8"/>
  <c r="W58" i="8"/>
  <c r="V58" i="8"/>
  <c r="U58" i="8"/>
  <c r="K58" i="8"/>
  <c r="AB57" i="8"/>
  <c r="AC57" i="8" s="1"/>
  <c r="Y57" i="8"/>
  <c r="W57" i="8"/>
  <c r="V57" i="8"/>
  <c r="U57" i="8"/>
  <c r="K57" i="8"/>
  <c r="AB56" i="8"/>
  <c r="Y56" i="8"/>
  <c r="W56" i="8"/>
  <c r="V56" i="8"/>
  <c r="U56" i="8"/>
  <c r="K56" i="8"/>
  <c r="AB55" i="8"/>
  <c r="Y55" i="8"/>
  <c r="W55" i="8"/>
  <c r="V55" i="8"/>
  <c r="U55" i="8"/>
  <c r="K55" i="8"/>
  <c r="AB54" i="8"/>
  <c r="Y54" i="8"/>
  <c r="W54" i="8"/>
  <c r="V54" i="8"/>
  <c r="U54" i="8"/>
  <c r="K54" i="8"/>
  <c r="AB53" i="8"/>
  <c r="Y53" i="8"/>
  <c r="W53" i="8"/>
  <c r="V53" i="8"/>
  <c r="U53" i="8"/>
  <c r="K53" i="8"/>
  <c r="AB52" i="8"/>
  <c r="AC52" i="8" s="1"/>
  <c r="Y52" i="8"/>
  <c r="W52" i="8"/>
  <c r="V52" i="8"/>
  <c r="U52" i="8"/>
  <c r="K52" i="8"/>
  <c r="AB51" i="8"/>
  <c r="Y51" i="8"/>
  <c r="W51" i="8"/>
  <c r="V51" i="8"/>
  <c r="U51" i="8"/>
  <c r="K51" i="8"/>
  <c r="AB50" i="8"/>
  <c r="Y50" i="8"/>
  <c r="W50" i="8"/>
  <c r="V50" i="8"/>
  <c r="U50" i="8"/>
  <c r="K50" i="8"/>
  <c r="AB49" i="8"/>
  <c r="AC49" i="8" s="1"/>
  <c r="Y49" i="8"/>
  <c r="W49" i="8"/>
  <c r="V49" i="8"/>
  <c r="U49" i="8"/>
  <c r="K49" i="8"/>
  <c r="AB48" i="8"/>
  <c r="AC48" i="8" s="1"/>
  <c r="Y48" i="8"/>
  <c r="W48" i="8"/>
  <c r="V48" i="8"/>
  <c r="U48" i="8"/>
  <c r="K48" i="8"/>
  <c r="AB47" i="8"/>
  <c r="AC47" i="8" s="1"/>
  <c r="Y47" i="8"/>
  <c r="W47" i="8"/>
  <c r="V47" i="8"/>
  <c r="U47" i="8"/>
  <c r="K47" i="8"/>
  <c r="AB46" i="8"/>
  <c r="AC46" i="8" s="1"/>
  <c r="Y46" i="8"/>
  <c r="W46" i="8"/>
  <c r="V46" i="8"/>
  <c r="U46" i="8"/>
  <c r="K46" i="8"/>
  <c r="Y45" i="8"/>
  <c r="W45" i="8"/>
  <c r="V45" i="8"/>
  <c r="U45" i="8"/>
  <c r="K45" i="8"/>
  <c r="Y44" i="8"/>
  <c r="W44" i="8"/>
  <c r="V44" i="8"/>
  <c r="U44" i="8"/>
  <c r="L44" i="8"/>
  <c r="K44" i="8" s="1"/>
  <c r="Y43" i="8"/>
  <c r="W43" i="8"/>
  <c r="V43" i="8"/>
  <c r="U43" i="8"/>
  <c r="K43" i="8"/>
  <c r="Y42" i="8"/>
  <c r="W42" i="8"/>
  <c r="V42" i="8"/>
  <c r="U42" i="8"/>
  <c r="K42" i="8"/>
  <c r="Y41" i="8"/>
  <c r="W41" i="8"/>
  <c r="V41" i="8"/>
  <c r="U41" i="8"/>
  <c r="K41" i="8"/>
  <c r="Y40" i="8"/>
  <c r="W40" i="8"/>
  <c r="V40" i="8"/>
  <c r="U40" i="8"/>
  <c r="K40" i="8"/>
  <c r="Y39" i="8"/>
  <c r="W39" i="8"/>
  <c r="V39" i="8"/>
  <c r="U39" i="8"/>
  <c r="K39" i="8"/>
  <c r="Y38" i="8"/>
  <c r="W38" i="8"/>
  <c r="V38" i="8"/>
  <c r="U38" i="8"/>
  <c r="K38" i="8"/>
  <c r="Y37" i="8"/>
  <c r="W37" i="8"/>
  <c r="V37" i="8"/>
  <c r="U37" i="8"/>
  <c r="K37" i="8"/>
  <c r="Y36" i="8"/>
  <c r="W36" i="8"/>
  <c r="V36" i="8"/>
  <c r="U36" i="8"/>
  <c r="K36" i="8"/>
  <c r="Y35" i="8"/>
  <c r="W35" i="8"/>
  <c r="V35" i="8"/>
  <c r="U35" i="8"/>
  <c r="K35" i="8"/>
  <c r="Y34" i="8"/>
  <c r="W34" i="8"/>
  <c r="V34" i="8"/>
  <c r="U34" i="8"/>
  <c r="K34" i="8"/>
  <c r="Y33" i="8"/>
  <c r="W33" i="8"/>
  <c r="V33" i="8"/>
  <c r="U33" i="8"/>
  <c r="K33" i="8"/>
  <c r="Y32" i="8"/>
  <c r="W32" i="8"/>
  <c r="V32" i="8"/>
  <c r="U32" i="8"/>
  <c r="K32" i="8"/>
  <c r="Y31" i="8"/>
  <c r="W31" i="8"/>
  <c r="V31" i="8"/>
  <c r="U31" i="8"/>
  <c r="K31" i="8"/>
  <c r="Y30" i="8"/>
  <c r="W30" i="8"/>
  <c r="V30" i="8"/>
  <c r="U30" i="8"/>
  <c r="K30" i="8"/>
  <c r="AB29" i="8"/>
  <c r="AC29" i="8" s="1"/>
  <c r="Y29" i="8"/>
  <c r="W29" i="8"/>
  <c r="V29" i="8"/>
  <c r="U29" i="8"/>
  <c r="K29" i="8"/>
  <c r="AB28" i="8"/>
  <c r="AC28" i="8" s="1"/>
  <c r="Y28" i="8"/>
  <c r="W28" i="8"/>
  <c r="V28" i="8"/>
  <c r="U28" i="8"/>
  <c r="K28" i="8"/>
  <c r="Y27" i="8"/>
  <c r="W27" i="8"/>
  <c r="V27" i="8"/>
  <c r="U27" i="8"/>
  <c r="K27" i="8"/>
  <c r="AB26" i="8"/>
  <c r="AC26" i="8" s="1"/>
  <c r="Y26" i="8"/>
  <c r="W26" i="8"/>
  <c r="V26" i="8"/>
  <c r="U26" i="8"/>
  <c r="L26" i="8"/>
  <c r="K26" i="8" s="1"/>
  <c r="Y25" i="8"/>
  <c r="W25" i="8"/>
  <c r="V25" i="8"/>
  <c r="U25" i="8"/>
  <c r="L25" i="8"/>
  <c r="K25" i="8" s="1"/>
  <c r="Y24" i="8"/>
  <c r="W24" i="8"/>
  <c r="V24" i="8"/>
  <c r="U24" i="8"/>
  <c r="K24" i="8"/>
  <c r="AB23" i="8"/>
  <c r="AC23" i="8" s="1"/>
  <c r="Y23" i="8"/>
  <c r="W23" i="8"/>
  <c r="V23" i="8"/>
  <c r="U23" i="8"/>
  <c r="L23" i="8"/>
  <c r="K23" i="8" s="1"/>
  <c r="Y22" i="8"/>
  <c r="W22" i="8"/>
  <c r="V22" i="8"/>
  <c r="U22" i="8"/>
  <c r="K22" i="8"/>
  <c r="AB21" i="8"/>
  <c r="AB25" i="8" s="1"/>
  <c r="AC25" i="8" s="1"/>
  <c r="Y21" i="8"/>
  <c r="W21" i="8"/>
  <c r="V21" i="8"/>
  <c r="U21" i="8"/>
  <c r="L21" i="8"/>
  <c r="K21" i="8" s="1"/>
  <c r="AB20" i="8"/>
  <c r="AC20" i="8" s="1"/>
  <c r="Y20" i="8"/>
  <c r="W20" i="8"/>
  <c r="V20" i="8"/>
  <c r="U20" i="8"/>
  <c r="K20" i="8"/>
  <c r="Y19" i="8"/>
  <c r="W19" i="8"/>
  <c r="V19" i="8"/>
  <c r="U19" i="8"/>
  <c r="K19" i="8"/>
  <c r="Y18" i="8"/>
  <c r="W18" i="8"/>
  <c r="V18" i="8"/>
  <c r="U18" i="8"/>
  <c r="K18" i="8"/>
  <c r="Y17" i="8"/>
  <c r="W17" i="8"/>
  <c r="V17" i="8"/>
  <c r="U17" i="8"/>
  <c r="L17" i="8"/>
  <c r="K17" i="8" s="1"/>
  <c r="Y16" i="8"/>
  <c r="W16" i="8"/>
  <c r="V16" i="8"/>
  <c r="U16" i="8"/>
  <c r="L16" i="8"/>
  <c r="K16" i="8" s="1"/>
  <c r="Y15" i="8"/>
  <c r="W15" i="8"/>
  <c r="V15" i="8"/>
  <c r="U15" i="8"/>
  <c r="L15" i="8"/>
  <c r="K15" i="8" s="1"/>
  <c r="Y14" i="8"/>
  <c r="W14" i="8"/>
  <c r="V14" i="8"/>
  <c r="U14" i="8"/>
  <c r="L14" i="8"/>
  <c r="K14" i="8" s="1"/>
  <c r="AB13" i="8"/>
  <c r="AB16" i="8" s="1"/>
  <c r="AC16" i="8" s="1"/>
  <c r="Y13" i="8"/>
  <c r="W13" i="8"/>
  <c r="V13" i="8"/>
  <c r="U13" i="8"/>
  <c r="K13" i="8"/>
  <c r="AB12" i="8"/>
  <c r="AC12" i="8" s="1"/>
  <c r="Y12" i="8"/>
  <c r="W12" i="8"/>
  <c r="V12" i="8"/>
  <c r="U12" i="8"/>
  <c r="L12" i="8"/>
  <c r="K12" i="8" s="1"/>
  <c r="AB11" i="8"/>
  <c r="AC11" i="8" s="1"/>
  <c r="Y11" i="8"/>
  <c r="W11" i="8"/>
  <c r="V11" i="8"/>
  <c r="U11" i="8"/>
  <c r="K11" i="8"/>
  <c r="AB10" i="8"/>
  <c r="AC10" i="8" s="1"/>
  <c r="Y10" i="8"/>
  <c r="W10" i="8"/>
  <c r="V10" i="8"/>
  <c r="U10" i="8"/>
  <c r="L10" i="8"/>
  <c r="K10" i="8" s="1"/>
  <c r="AB39" i="8" l="1"/>
  <c r="AB41" i="8" s="1"/>
  <c r="AC41" i="8" s="1"/>
  <c r="AB30" i="8"/>
  <c r="AC30" i="8" s="1"/>
  <c r="AB34" i="8"/>
  <c r="AC34" i="8" s="1"/>
  <c r="AB18" i="8"/>
  <c r="AC18" i="8" s="1"/>
  <c r="AC21" i="8"/>
  <c r="AB19" i="8"/>
  <c r="AC19" i="8" s="1"/>
  <c r="AB24" i="8"/>
  <c r="AC24" i="8" s="1"/>
  <c r="AB27" i="8"/>
  <c r="AC27" i="8" s="1"/>
  <c r="AB32" i="8"/>
  <c r="AC32" i="8" s="1"/>
  <c r="AC39" i="8"/>
  <c r="AB37" i="8"/>
  <c r="AC37" i="8" s="1"/>
  <c r="AB15" i="8"/>
  <c r="AC15" i="8" s="1"/>
  <c r="AB17" i="8"/>
  <c r="AC17" i="8" s="1"/>
  <c r="AB44" i="8"/>
  <c r="AC44" i="8" s="1"/>
  <c r="AC13" i="8"/>
  <c r="AB35" i="8"/>
  <c r="AC35" i="8" s="1"/>
  <c r="AB42" i="8"/>
  <c r="AC42" i="8" s="1"/>
  <c r="AB40" i="8"/>
  <c r="AC40" i="8" s="1"/>
  <c r="AB22" i="8"/>
  <c r="AC22" i="8" s="1"/>
  <c r="AB33" i="8"/>
  <c r="AB31" i="8"/>
  <c r="AC31" i="8" s="1"/>
  <c r="AB38" i="8"/>
  <c r="AB45" i="8"/>
  <c r="AC45" i="8" s="1"/>
  <c r="AB14" i="8"/>
  <c r="AC14" i="8" s="1"/>
  <c r="AB36" i="8"/>
  <c r="AC36" i="8" s="1"/>
  <c r="AB43" i="8"/>
  <c r="AC4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jbigler</author>
    <author>Jeff Bigler</author>
  </authors>
  <commentList>
    <comment ref="L42" authorId="0" shapeId="0" xr:uid="{1C4EFE80-C88D-46F6-B207-79592AD3D795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value is 74.92160</t>
        </r>
      </text>
    </comment>
    <comment ref="L54" authorId="0" shapeId="0" xr:uid="{88318AD0-3B94-4580-8723-15949E95A704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vaule is 102.90550</t>
        </r>
      </text>
    </comment>
    <comment ref="L59" authorId="0" shapeId="0" xr:uid="{C9987ACA-D420-4692-B4DC-C740BD8888CB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vaule is 118.710</t>
        </r>
      </text>
    </comment>
    <comment ref="L60" authorId="0" shapeId="0" xr:uid="{94E8DA61-4A2D-4156-AC2A-C6503CEA77D5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value is 121.760</t>
        </r>
      </text>
    </comment>
    <comment ref="L61" authorId="0" shapeId="0" xr:uid="{B20AD778-588C-463F-A540-EA0A14505342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value is 127.60</t>
        </r>
      </text>
    </comment>
    <comment ref="L75" authorId="0" shapeId="0" xr:uid="{C6B74DA0-E8CA-44FB-A359-AB80FE35FEA8}">
      <text>
        <r>
          <rPr>
            <b/>
            <sz val="8"/>
            <color indexed="81"/>
            <rFont val="Tahoma"/>
            <family val="2"/>
          </rPr>
          <t>jbigler:</t>
        </r>
        <r>
          <rPr>
            <sz val="8"/>
            <color indexed="81"/>
            <rFont val="Tahoma"/>
            <family val="2"/>
          </rPr>
          <t xml:space="preserve">
IUPAC value is 162.500</t>
        </r>
      </text>
    </comment>
    <comment ref="L92" authorId="1" shapeId="0" xr:uid="{9ECFD66C-6984-458C-979C-6AD7524332AC}">
      <text>
        <r>
          <rPr>
            <b/>
            <sz val="8"/>
            <color indexed="81"/>
            <rFont val="Tahoma"/>
            <family val="2"/>
          </rPr>
          <t>Jeff Bigler:</t>
        </r>
        <r>
          <rPr>
            <sz val="8"/>
            <color indexed="81"/>
            <rFont val="Tahoma"/>
            <family val="2"/>
          </rPr>
          <t xml:space="preserve">
208.98040</t>
        </r>
      </text>
    </comment>
  </commentList>
</comments>
</file>

<file path=xl/sharedStrings.xml><?xml version="1.0" encoding="utf-8"?>
<sst xmlns="http://schemas.openxmlformats.org/spreadsheetml/2006/main" count="10034" uniqueCount="7179">
  <si>
    <t>Common Name</t>
  </si>
  <si>
    <t>Chemical Name</t>
  </si>
  <si>
    <t>Baking Soda</t>
  </si>
  <si>
    <t>NaHCO₃</t>
  </si>
  <si>
    <t>Baryta</t>
  </si>
  <si>
    <t>Barium hydroxide</t>
  </si>
  <si>
    <t>Ba(OH)₂</t>
  </si>
  <si>
    <t>Bleach (laundry)</t>
  </si>
  <si>
    <t>Sodium hypochlorite</t>
  </si>
  <si>
    <t>NaOCl</t>
  </si>
  <si>
    <t>Bleach (solid)</t>
  </si>
  <si>
    <t>Sodium perborate</t>
  </si>
  <si>
    <t>NaBO₃ (anhydrous)</t>
  </si>
  <si>
    <t>Bleaching powder</t>
  </si>
  <si>
    <t>Calcium hypochlorite</t>
  </si>
  <si>
    <t>Ca(OCl)₂</t>
  </si>
  <si>
    <t>Blue Vitriol</t>
  </si>
  <si>
    <t>Copper sulphate pentahydrate</t>
  </si>
  <si>
    <t>CuSO₄.5H₂O</t>
  </si>
  <si>
    <t>Borax</t>
  </si>
  <si>
    <t>Sodium tetraborate decahydrate</t>
  </si>
  <si>
    <t>Na₂B₄O₇.10H₂O</t>
  </si>
  <si>
    <t>Brimstone</t>
  </si>
  <si>
    <t>Sulphur</t>
  </si>
  <si>
    <t>S</t>
  </si>
  <si>
    <t>Calomel</t>
  </si>
  <si>
    <t>Mercurous chloride</t>
  </si>
  <si>
    <t>HgCl</t>
  </si>
  <si>
    <t>Carbolic acid</t>
  </si>
  <si>
    <t>Phenol</t>
  </si>
  <si>
    <t>C₆H5₅H</t>
  </si>
  <si>
    <t>Carborundum</t>
  </si>
  <si>
    <t>Silicon carbide</t>
  </si>
  <si>
    <t>SiC</t>
  </si>
  <si>
    <t>Caustic Potash</t>
  </si>
  <si>
    <t>Potassium hydroxide</t>
  </si>
  <si>
    <t>KOH</t>
  </si>
  <si>
    <t>Chile Saltpetre</t>
  </si>
  <si>
    <t>Sodium nitrate</t>
  </si>
  <si>
    <t>NaNO₃</t>
  </si>
  <si>
    <t>Chloroform</t>
  </si>
  <si>
    <t>Trichloromethane</t>
  </si>
  <si>
    <t>CHCl₃</t>
  </si>
  <si>
    <t>Cream of Tartar</t>
  </si>
  <si>
    <t>Potassium hydrogen tartrate</t>
  </si>
  <si>
    <t>KHC₄H₄O₆</t>
  </si>
  <si>
    <t>Dolomite</t>
  </si>
  <si>
    <t>Calcium Magnesium carbonate</t>
  </si>
  <si>
    <t>CaMg(CO₃)₂</t>
  </si>
  <si>
    <t>Dry Ice</t>
  </si>
  <si>
    <t>Solid Carbon dioxide</t>
  </si>
  <si>
    <t>CO₂</t>
  </si>
  <si>
    <t>Epsom salt</t>
  </si>
  <si>
    <t>Magnesium sulphate heptahydrate</t>
  </si>
  <si>
    <t>MgSO₄.7H₂O</t>
  </si>
  <si>
    <t>Freon</t>
  </si>
  <si>
    <t>Dichlorodifluoromethane</t>
  </si>
  <si>
    <t>CF₂Cl₂</t>
  </si>
  <si>
    <t>Galena</t>
  </si>
  <si>
    <t>Lead (II) sulphide</t>
  </si>
  <si>
    <t>PbS</t>
  </si>
  <si>
    <t>Glauber’s Salt</t>
  </si>
  <si>
    <t>Sodium Sulphate decahydrate</t>
  </si>
  <si>
    <t>Na₂SO₄.10H₂O</t>
  </si>
  <si>
    <t>Glycerine</t>
  </si>
  <si>
    <t>Trihydroxy propanol</t>
  </si>
  <si>
    <t>C₃H₈O₃</t>
  </si>
  <si>
    <t>Grain Alcohol</t>
  </si>
  <si>
    <t>Ethanol</t>
  </si>
  <si>
    <t>C₂H₅OH</t>
  </si>
  <si>
    <t>Graphite/ Plumbago</t>
  </si>
  <si>
    <t>Carbon</t>
  </si>
  <si>
    <t>C</t>
  </si>
  <si>
    <t>Green Vitriol</t>
  </si>
  <si>
    <t>Ferrous sulphate heptahydrate</t>
  </si>
  <si>
    <t>FeSO₄.7H₂O</t>
  </si>
  <si>
    <t>Gypsum</t>
  </si>
  <si>
    <t>Calcium sulphate dihydrate</t>
  </si>
  <si>
    <t>CaSO₄.2H₂O</t>
  </si>
  <si>
    <t>Heavy Water</t>
  </si>
  <si>
    <t>Deuterium Oxide</t>
  </si>
  <si>
    <t>D₂O</t>
  </si>
  <si>
    <t>Hypo</t>
  </si>
  <si>
    <t>Sodium Thiosulfate pentahydrate</t>
  </si>
  <si>
    <t>Na₂S₂O₃. 5H₂O</t>
  </si>
  <si>
    <t>Iron Pyrite (Fool's gold)</t>
  </si>
  <si>
    <t>Iron disulphide</t>
  </si>
  <si>
    <t>FeS₂</t>
  </si>
  <si>
    <t>Jeweller’s Rouge/Red Rouge</t>
  </si>
  <si>
    <t>Iron(III) Oxide/ Ferric Oxide</t>
  </si>
  <si>
    <t>Fe₂O₃</t>
  </si>
  <si>
    <t>Laughing gas</t>
  </si>
  <si>
    <t>Dinitrogen oxide/Nitrous Oxide</t>
  </si>
  <si>
    <t>N₂O</t>
  </si>
  <si>
    <t>Lime</t>
  </si>
  <si>
    <t>Calcium Oxide</t>
  </si>
  <si>
    <t>CaO</t>
  </si>
  <si>
    <t>Limestone</t>
  </si>
  <si>
    <t>Calcium carbonate</t>
  </si>
  <si>
    <t>CaCO₃</t>
  </si>
  <si>
    <t>Litharge</t>
  </si>
  <si>
    <t>Lead(II) Oxide</t>
  </si>
  <si>
    <t>PbO</t>
  </si>
  <si>
    <t>Lunar Caustic</t>
  </si>
  <si>
    <t>Silver Nitrate</t>
  </si>
  <si>
    <t>AgNO₃</t>
  </si>
  <si>
    <t>Lye/Caustic Soda</t>
  </si>
  <si>
    <t>Sodium Hydroxide</t>
  </si>
  <si>
    <t>NaOH</t>
  </si>
  <si>
    <t>Marble</t>
  </si>
  <si>
    <t>Marsh Gas</t>
  </si>
  <si>
    <t>Methane</t>
  </si>
  <si>
    <t>CH₄</t>
  </si>
  <si>
    <t>MEK</t>
  </si>
  <si>
    <t>Methyl ethyl ketone/Butanone</t>
  </si>
  <si>
    <t>CH₃COC₂H₅</t>
  </si>
  <si>
    <t>Milk of Magnesia</t>
  </si>
  <si>
    <t>Magnesium hydroxide</t>
  </si>
  <si>
    <t>Mg(OH)₂</t>
  </si>
  <si>
    <t>Mohr’s Salt</t>
  </si>
  <si>
    <t>Ammonium Ferrous Sulphate Hexahydrate</t>
  </si>
  <si>
    <t>(NH₄)2Fe(SO₄)₂.6H₂O</t>
  </si>
  <si>
    <t>Muriatic acid</t>
  </si>
  <si>
    <t>Hydrochloric acid</t>
  </si>
  <si>
    <t>HCl</t>
  </si>
  <si>
    <t>Oil of Vitriol</t>
  </si>
  <si>
    <t>Sulfuric acid</t>
  </si>
  <si>
    <t>H₂SO₄</t>
  </si>
  <si>
    <t>Oil of Wintergreen</t>
  </si>
  <si>
    <t>Methyl salicylate</t>
  </si>
  <si>
    <t>C₈H₈O₃</t>
  </si>
  <si>
    <t>Phosgene</t>
  </si>
  <si>
    <t>Carbonyl dichloride</t>
  </si>
  <si>
    <t>COCl₂</t>
  </si>
  <si>
    <t>Plaster of Paris</t>
  </si>
  <si>
    <t>Calcium sulphate hemi-hydrate</t>
  </si>
  <si>
    <t>CaSO₄.½ H₂O</t>
  </si>
  <si>
    <t>Potash</t>
  </si>
  <si>
    <t>Potassium carbonate</t>
  </si>
  <si>
    <t>K₂CO₃</t>
  </si>
  <si>
    <t>Potash Alum</t>
  </si>
  <si>
    <t>Potassium Aluminium sulphate dodecahydrate</t>
  </si>
  <si>
    <t>AlK(SO₄)₂.12H₂O</t>
  </si>
  <si>
    <t>Quartz</t>
  </si>
  <si>
    <t>Silicon dioxide</t>
  </si>
  <si>
    <t>SiO₂</t>
  </si>
  <si>
    <t>Quicksilver</t>
  </si>
  <si>
    <t>Mercury</t>
  </si>
  <si>
    <t>Hg</t>
  </si>
  <si>
    <t>Rochelle Salt</t>
  </si>
  <si>
    <t>Potassium Sodium Tartrate</t>
  </si>
  <si>
    <t>KNaC₄H₄O₆.4H₂O</t>
  </si>
  <si>
    <t>Rock Salt</t>
  </si>
  <si>
    <t>Sodium Chloride</t>
  </si>
  <si>
    <t>NaCl</t>
  </si>
  <si>
    <t>Rubbing Alcohol</t>
  </si>
  <si>
    <t>Isopropyl alcohol</t>
  </si>
  <si>
    <t>CH₃CHOHCH₃</t>
  </si>
  <si>
    <t>Sal Ammoniac (नौसादर)</t>
  </si>
  <si>
    <t>Ammonium chloride</t>
  </si>
  <si>
    <t>NH₄Cl</t>
  </si>
  <si>
    <t>Salt (Table Salt)</t>
  </si>
  <si>
    <t>Sodium chloride</t>
  </si>
  <si>
    <t>Salt Substitute</t>
  </si>
  <si>
    <t>Potassium chloride</t>
  </si>
  <si>
    <t>KCl</t>
  </si>
  <si>
    <t>Saltpetre</t>
  </si>
  <si>
    <t>Potassium nitrate</t>
  </si>
  <si>
    <t>KNO₃</t>
  </si>
  <si>
    <t>Slaked Lime</t>
  </si>
  <si>
    <t>Calcium hydroxide</t>
  </si>
  <si>
    <t>Ca(OH)₂</t>
  </si>
  <si>
    <t>Sugar</t>
  </si>
  <si>
    <t>Sucrose</t>
  </si>
  <si>
    <t>C1₁₂H₂₂O₁₁</t>
  </si>
  <si>
    <t>TNT</t>
  </si>
  <si>
    <t>Trinitrotoluene</t>
  </si>
  <si>
    <t>C₆H₂(NO₂)₃CH₃</t>
  </si>
  <si>
    <t>TSP trisodium phosphate</t>
  </si>
  <si>
    <t>Sodium Phosphate</t>
  </si>
  <si>
    <t>Na₃PO₄</t>
  </si>
  <si>
    <t>Vermillion/Cinnabar</t>
  </si>
  <si>
    <t>Mercuric sulphide</t>
  </si>
  <si>
    <t>HgS</t>
  </si>
  <si>
    <t>Washing Soda</t>
  </si>
  <si>
    <t>Sodium carbonate decahydrate</t>
  </si>
  <si>
    <t>Na₂CO₃.10H₂O</t>
  </si>
  <si>
    <t>White Vitriol</t>
  </si>
  <si>
    <t>Zinc sulphate heptahydrate</t>
  </si>
  <si>
    <t>ZnSO₄.7H₂O</t>
  </si>
  <si>
    <t>Wood alcohol</t>
  </si>
  <si>
    <t>Methyl alcohol</t>
  </si>
  <si>
    <t>CH₃OH</t>
  </si>
  <si>
    <t>Brine</t>
  </si>
  <si>
    <t>Aqueous Sodium Chloride</t>
  </si>
  <si>
    <t>NaCl(aq)</t>
  </si>
  <si>
    <t>Vinegar/Glaciar Acid</t>
  </si>
  <si>
    <t>Acetic Acid</t>
  </si>
  <si>
    <t>CH₃COOH</t>
  </si>
  <si>
    <t>SI #</t>
  </si>
  <si>
    <t>Harold Toomey</t>
  </si>
  <si>
    <t>Ionic</t>
  </si>
  <si>
    <t>Covalent</t>
  </si>
  <si>
    <t>actinium(III) oxide</t>
  </si>
  <si>
    <t>silver tetrafluoroborate</t>
  </si>
  <si>
    <t>14104-20-2</t>
  </si>
  <si>
    <t>AgBr</t>
  </si>
  <si>
    <t>silver bromide</t>
  </si>
  <si>
    <t>7785-23-1</t>
  </si>
  <si>
    <t>silver bromate</t>
  </si>
  <si>
    <t>7783-89-3</t>
  </si>
  <si>
    <t>AgCl</t>
  </si>
  <si>
    <t>silver chloride</t>
  </si>
  <si>
    <t>7783-90-6</t>
  </si>
  <si>
    <t>silver perchlorate</t>
  </si>
  <si>
    <t>7783-93-9</t>
  </si>
  <si>
    <t>AgCN</t>
  </si>
  <si>
    <t>silver cyanide</t>
  </si>
  <si>
    <t>506-64-9</t>
  </si>
  <si>
    <t>AgF</t>
  </si>
  <si>
    <t>silver fluoride</t>
  </si>
  <si>
    <t>7775-41-9</t>
  </si>
  <si>
    <t>silver difluoride</t>
  </si>
  <si>
    <t>AgI</t>
  </si>
  <si>
    <t>silver iodide</t>
  </si>
  <si>
    <t>7783-96-2</t>
  </si>
  <si>
    <t>silver iodate</t>
  </si>
  <si>
    <t>7783-97-3</t>
  </si>
  <si>
    <t>silver permanganate</t>
  </si>
  <si>
    <t>7783-98-4</t>
  </si>
  <si>
    <t>silver azide</t>
  </si>
  <si>
    <t>13863-88-2</t>
  </si>
  <si>
    <t>silver nitrate</t>
  </si>
  <si>
    <t>7761-88-8</t>
  </si>
  <si>
    <t>silver oxide</t>
  </si>
  <si>
    <t>1301-96-8</t>
  </si>
  <si>
    <t>AgO</t>
  </si>
  <si>
    <t>silver monoxide</t>
  </si>
  <si>
    <t>AgONC</t>
  </si>
  <si>
    <t>silver fulminate</t>
  </si>
  <si>
    <t>5610-59-3</t>
  </si>
  <si>
    <t>silver hexafluorophosphate</t>
  </si>
  <si>
    <t>26042-63-7</t>
  </si>
  <si>
    <t>AgSNC</t>
  </si>
  <si>
    <t>silver thiocyanate</t>
  </si>
  <si>
    <t>1701-93-5</t>
  </si>
  <si>
    <t>silver acetylide</t>
  </si>
  <si>
    <t>7659-31-6</t>
  </si>
  <si>
    <t>silver(I) carbonate</t>
  </si>
  <si>
    <t>534-16-7</t>
  </si>
  <si>
    <t>silver oxalate</t>
  </si>
  <si>
    <t>533-51-7</t>
  </si>
  <si>
    <t>silver(II) dichloride</t>
  </si>
  <si>
    <t>75763-82-5</t>
  </si>
  <si>
    <t>silver chromate</t>
  </si>
  <si>
    <t>silver dichromate</t>
  </si>
  <si>
    <t>silver subfluoride</t>
  </si>
  <si>
    <t>1302-01-8</t>
  </si>
  <si>
    <t>silver molybdate</t>
  </si>
  <si>
    <t>13765-74-7</t>
  </si>
  <si>
    <t>silver(I) oxide</t>
  </si>
  <si>
    <t>20667-12-3</t>
  </si>
  <si>
    <t>silver sulfide</t>
  </si>
  <si>
    <t>21548-73-2</t>
  </si>
  <si>
    <t>silver sulfate</t>
  </si>
  <si>
    <t>10294-26-5</t>
  </si>
  <si>
    <t>silver selenide</t>
  </si>
  <si>
    <t>1302-09-6</t>
  </si>
  <si>
    <t>silver selenite</t>
  </si>
  <si>
    <t>silver selenate</t>
  </si>
  <si>
    <t>silver(I) telluride</t>
  </si>
  <si>
    <t>12002-99-2</t>
  </si>
  <si>
    <t>silver dibromide</t>
  </si>
  <si>
    <t>11078-32-3</t>
  </si>
  <si>
    <t>silver tribromide</t>
  </si>
  <si>
    <t>11078-33-4</t>
  </si>
  <si>
    <t>silver(III) trichloride</t>
  </si>
  <si>
    <t>12444-96-1</t>
  </si>
  <si>
    <t>silver(III) triiodide</t>
  </si>
  <si>
    <t>37375-12-5</t>
  </si>
  <si>
    <t>silver phosphate</t>
  </si>
  <si>
    <t>7784-09-0</t>
  </si>
  <si>
    <t>AlBO</t>
  </si>
  <si>
    <t>aluminium boron oxide</t>
  </si>
  <si>
    <t>12041-48-4</t>
  </si>
  <si>
    <t>aluminium borate</t>
  </si>
  <si>
    <t>61279-70-7</t>
  </si>
  <si>
    <t>AlBr</t>
  </si>
  <si>
    <t>aluminium monobromide</t>
  </si>
  <si>
    <t>22359-97-3</t>
  </si>
  <si>
    <t>aluminium tribromide</t>
  </si>
  <si>
    <t>7727-15-3</t>
  </si>
  <si>
    <t>AlCl</t>
  </si>
  <si>
    <t>aluminium monochloride</t>
  </si>
  <si>
    <t>13595-81-8</t>
  </si>
  <si>
    <t>AlClF</t>
  </si>
  <si>
    <t>aluminium chloride fluoride</t>
  </si>
  <si>
    <t>22395-91-1</t>
  </si>
  <si>
    <t>13814-65-8</t>
  </si>
  <si>
    <t>AlClO</t>
  </si>
  <si>
    <t>aluminium chloride oxide</t>
  </si>
  <si>
    <t>13596-11-7</t>
  </si>
  <si>
    <t>16603-84-2</t>
  </si>
  <si>
    <t>aluminium chloride</t>
  </si>
  <si>
    <t>13497-96-6</t>
  </si>
  <si>
    <t>aluminium trichloride</t>
  </si>
  <si>
    <t>7446-70-0</t>
  </si>
  <si>
    <t>aluminium caesium tetrachloride</t>
  </si>
  <si>
    <t>17992-03-9</t>
  </si>
  <si>
    <t>potassium tetrachloroaluminate</t>
  </si>
  <si>
    <t>13821-13-1</t>
  </si>
  <si>
    <t>sodium tetrachloroaluminate</t>
  </si>
  <si>
    <t>7784-16-9</t>
  </si>
  <si>
    <t>aluminium rubidium tetrachloride</t>
  </si>
  <si>
    <t>17992-02-8</t>
  </si>
  <si>
    <t>potassium hexachloroaluminate</t>
  </si>
  <si>
    <t>13782-08-6</t>
  </si>
  <si>
    <t>sodium hexachloroaluminate</t>
  </si>
  <si>
    <t>60172-46-5</t>
  </si>
  <si>
    <t>AlF</t>
  </si>
  <si>
    <t>aluminium monofluoride</t>
  </si>
  <si>
    <t>13595-82-9</t>
  </si>
  <si>
    <t>AlFO</t>
  </si>
  <si>
    <t>aluminium monofluoride monoxide</t>
  </si>
  <si>
    <t>13596-12-8</t>
  </si>
  <si>
    <t>aluminium difluoride</t>
  </si>
  <si>
    <t>13569-23-8</t>
  </si>
  <si>
    <t>aluminium difluoride oxide</t>
  </si>
  <si>
    <t>38344-66-0</t>
  </si>
  <si>
    <t>aluminium trifluoride</t>
  </si>
  <si>
    <t>7784-18-1</t>
  </si>
  <si>
    <t>potassium tetrafluoroaluminate</t>
  </si>
  <si>
    <t>14484-69-6</t>
  </si>
  <si>
    <t>lithium tetrafluoroaluminate</t>
  </si>
  <si>
    <t>15138-76-8</t>
  </si>
  <si>
    <t>potassium hexafluoraluminate</t>
  </si>
  <si>
    <t>13775-52-5</t>
  </si>
  <si>
    <t>lithium hexafluoroaluminate</t>
  </si>
  <si>
    <t>13821-20-0</t>
  </si>
  <si>
    <t>cryolite</t>
  </si>
  <si>
    <t>15096-52-3</t>
  </si>
  <si>
    <t>AlGaInP</t>
  </si>
  <si>
    <t>aluminium-gallium-indium phosphide</t>
  </si>
  <si>
    <t>aluminium hydroxide</t>
  </si>
  <si>
    <t>21645-51-2</t>
  </si>
  <si>
    <t>AlI</t>
  </si>
  <si>
    <t>aluminium monoiodide</t>
  </si>
  <si>
    <t>29977-41-1</t>
  </si>
  <si>
    <t>aluminium triiodide</t>
  </si>
  <si>
    <t>7784-23-8</t>
  </si>
  <si>
    <t>lithium aluminate</t>
  </si>
  <si>
    <t>12003-67-7</t>
  </si>
  <si>
    <t>AlN</t>
  </si>
  <si>
    <t>aluminium nitride</t>
  </si>
  <si>
    <t>24304-00-5</t>
  </si>
  <si>
    <t>aluminium nitrate</t>
  </si>
  <si>
    <t>13473-90-0</t>
  </si>
  <si>
    <t>sodium aluminate</t>
  </si>
  <si>
    <t>1302-42-7</t>
  </si>
  <si>
    <t>AlO</t>
  </si>
  <si>
    <t>aluminium monoxide</t>
  </si>
  <si>
    <t>14457-64-8</t>
  </si>
  <si>
    <t>AlOSi</t>
  </si>
  <si>
    <t>aluminium silicon monoxide</t>
  </si>
  <si>
    <t>37361-47-0</t>
  </si>
  <si>
    <t>Aluminium(IV) oxide</t>
  </si>
  <si>
    <t>11092-32-3</t>
  </si>
  <si>
    <t>AlP</t>
  </si>
  <si>
    <t>aluminium monophosphide</t>
  </si>
  <si>
    <t>20859-73-8</t>
  </si>
  <si>
    <t>aluminium phosphate</t>
  </si>
  <si>
    <t>7784-30-7</t>
  </si>
  <si>
    <t>AlTe</t>
  </si>
  <si>
    <t>aluminium monotelluride</t>
  </si>
  <si>
    <t>23330-86-1</t>
  </si>
  <si>
    <t>monoaluminium ditelluride</t>
  </si>
  <si>
    <t>39297-18-2</t>
  </si>
  <si>
    <t>beryllium aluminium oxide</t>
  </si>
  <si>
    <t>12004-06-7</t>
  </si>
  <si>
    <t>dialuminium hexabromide</t>
  </si>
  <si>
    <t>18898-34-5</t>
  </si>
  <si>
    <t>aluminium carbonate</t>
  </si>
  <si>
    <t>14455-29-9</t>
  </si>
  <si>
    <t>potassium aluminium chloride</t>
  </si>
  <si>
    <t>74978-20-4</t>
  </si>
  <si>
    <t>cobalt blue</t>
  </si>
  <si>
    <t>1333-88-6</t>
  </si>
  <si>
    <t>aluminium fluoride</t>
  </si>
  <si>
    <t>17949-86-9</t>
  </si>
  <si>
    <t>aluminium iodide</t>
  </si>
  <si>
    <t>18898-35-6</t>
  </si>
  <si>
    <t>magnesium aluminium oxide</t>
  </si>
  <si>
    <t>12068-51-8</t>
  </si>
  <si>
    <t>dialuminium monoxide</t>
  </si>
  <si>
    <t>12004-36-3</t>
  </si>
  <si>
    <t>dialuminium dioxide</t>
  </si>
  <si>
    <t>12252-63-0</t>
  </si>
  <si>
    <t>aluminium oxide</t>
  </si>
  <si>
    <t>1344-28-1</t>
  </si>
  <si>
    <t>aluminium silicate</t>
  </si>
  <si>
    <t>1302-76-7</t>
  </si>
  <si>
    <t>12141-46-7</t>
  </si>
  <si>
    <t>andalusite</t>
  </si>
  <si>
    <t>12183-80-1</t>
  </si>
  <si>
    <t>1332-58-7</t>
  </si>
  <si>
    <t>dialuminium monosulfide</t>
  </si>
  <si>
    <t>12004-45-4</t>
  </si>
  <si>
    <t>aluminium sulfide</t>
  </si>
  <si>
    <t>1302-81-4</t>
  </si>
  <si>
    <t>aluminium sulfate</t>
  </si>
  <si>
    <t>dialuminium selenide</t>
  </si>
  <si>
    <t>12598-14-0</t>
  </si>
  <si>
    <t>dialuminium telluride</t>
  </si>
  <si>
    <t>12598-16-2</t>
  </si>
  <si>
    <t>chiolite</t>
  </si>
  <si>
    <t>1302-84-7</t>
  </si>
  <si>
    <t>12253-74-6</t>
  </si>
  <si>
    <t>mullite</t>
  </si>
  <si>
    <t>1302-93-8</t>
  </si>
  <si>
    <t>ArClF</t>
  </si>
  <si>
    <t>argon chloride fluoride</t>
  </si>
  <si>
    <t>53169-15-6</t>
  </si>
  <si>
    <t>ArClH</t>
  </si>
  <si>
    <t>argon chloride hydride</t>
  </si>
  <si>
    <t>163731-17-7</t>
  </si>
  <si>
    <t>ArFH</t>
  </si>
  <si>
    <t>argon fluoride hydride</t>
  </si>
  <si>
    <t>163731-16-6</t>
  </si>
  <si>
    <t>AsBrO</t>
  </si>
  <si>
    <t>arsenic oxybromide</t>
  </si>
  <si>
    <t>82868-10-8</t>
  </si>
  <si>
    <t>arsenic tribromide</t>
  </si>
  <si>
    <t>7784-33-0</t>
  </si>
  <si>
    <t>AsClO</t>
  </si>
  <si>
    <t>arsenic monoxide monochloride</t>
  </si>
  <si>
    <t>14525-25-8</t>
  </si>
  <si>
    <t>arsenic trichloride</t>
  </si>
  <si>
    <t>7784-34-1</t>
  </si>
  <si>
    <t>arsenic oxychloride</t>
  </si>
  <si>
    <t>60646-36-8</t>
  </si>
  <si>
    <t>arsenic tetrachloride fluoride</t>
  </si>
  <si>
    <t>87198-15-0</t>
  </si>
  <si>
    <t>arsenic trifluoride</t>
  </si>
  <si>
    <t>7784-35-2</t>
  </si>
  <si>
    <t>arsenic pentafluoride</t>
  </si>
  <si>
    <t>7784-36-3</t>
  </si>
  <si>
    <t>arsine</t>
  </si>
  <si>
    <t>7784-42-1</t>
  </si>
  <si>
    <t>arsenic triiodide</t>
  </si>
  <si>
    <t>7784-45-4</t>
  </si>
  <si>
    <t>AsO</t>
  </si>
  <si>
    <t>arsenic monoxide</t>
  </si>
  <si>
    <t>12005-99-1</t>
  </si>
  <si>
    <t>arsenic dioxide</t>
  </si>
  <si>
    <t>12255-12-8</t>
  </si>
  <si>
    <t>AsP</t>
  </si>
  <si>
    <t>arsenic monophosphide</t>
  </si>
  <si>
    <t>12255-33-3</t>
  </si>
  <si>
    <t>arsenic triphosphide</t>
  </si>
  <si>
    <t>12511-95-4</t>
  </si>
  <si>
    <t>AsTl</t>
  </si>
  <si>
    <t>thallium arsenide</t>
  </si>
  <si>
    <t>12006-09-6</t>
  </si>
  <si>
    <t>arsenic diiodide</t>
  </si>
  <si>
    <t>13770-56-4</t>
  </si>
  <si>
    <t>arsenic trioxide</t>
  </si>
  <si>
    <t>1327-53-3</t>
  </si>
  <si>
    <t>arsenic diphosphide</t>
  </si>
  <si>
    <t>12512-03-7</t>
  </si>
  <si>
    <t>arsenic pentaoxide</t>
  </si>
  <si>
    <t>1303-28-2</t>
  </si>
  <si>
    <t>arsenic tetrasulfide</t>
  </si>
  <si>
    <t>1303-32-8</t>
  </si>
  <si>
    <t>arsenic pentasulfide</t>
  </si>
  <si>
    <t>1303-34-0</t>
  </si>
  <si>
    <t>arsenic hemiselenide</t>
  </si>
  <si>
    <t>1303-35-1</t>
  </si>
  <si>
    <t>arsenic triselenide</t>
  </si>
  <si>
    <t>1303-36-2</t>
  </si>
  <si>
    <t>arsenic pentaselenide</t>
  </si>
  <si>
    <t>1303-37-3</t>
  </si>
  <si>
    <t>arsenic tetraoxide</t>
  </si>
  <si>
    <t>83527-53-1</t>
  </si>
  <si>
    <t>arsenic(III) phosphide</t>
  </si>
  <si>
    <t>12512-11-7</t>
  </si>
  <si>
    <t>tetraarsenic trioxide</t>
  </si>
  <si>
    <t>83527-54-2</t>
  </si>
  <si>
    <t>tetraarsenic pentaoxide</t>
  </si>
  <si>
    <t>83527-55-3</t>
  </si>
  <si>
    <t>tetraarsenic trisulfide</t>
  </si>
  <si>
    <t>12512-13-9</t>
  </si>
  <si>
    <t>tetraarsenic tetrasulfide</t>
  </si>
  <si>
    <t>12279-90-2</t>
  </si>
  <si>
    <t>AuBO</t>
  </si>
  <si>
    <t>gold monoboride monoxide</t>
  </si>
  <si>
    <t>12588-90-8</t>
  </si>
  <si>
    <t>AuBr</t>
  </si>
  <si>
    <t>gold bromide</t>
  </si>
  <si>
    <t>10294-27-6</t>
  </si>
  <si>
    <t>gold tribromide</t>
  </si>
  <si>
    <t>10294-28-7</t>
  </si>
  <si>
    <t>AuCN</t>
  </si>
  <si>
    <t>gold cyanide</t>
  </si>
  <si>
    <t>506-65-0</t>
  </si>
  <si>
    <t>AuCl</t>
  </si>
  <si>
    <t>gold chloride</t>
  </si>
  <si>
    <t>10294-29-8</t>
  </si>
  <si>
    <t>gold trichloride</t>
  </si>
  <si>
    <t>13453-07-1</t>
  </si>
  <si>
    <t>gold trifluoride</t>
  </si>
  <si>
    <t>14720-21-9</t>
  </si>
  <si>
    <t>AuI</t>
  </si>
  <si>
    <t>gold iodide</t>
  </si>
  <si>
    <t>10294-31-2</t>
  </si>
  <si>
    <t>gold(III) iodide</t>
  </si>
  <si>
    <t>31032-13-0</t>
  </si>
  <si>
    <t>gold hydroxide</t>
  </si>
  <si>
    <t>1303-52-2</t>
  </si>
  <si>
    <t>AuTe</t>
  </si>
  <si>
    <t>gold telluride</t>
  </si>
  <si>
    <t>37043-71-3</t>
  </si>
  <si>
    <t>gold trioxide</t>
  </si>
  <si>
    <t>1303-58-8</t>
  </si>
  <si>
    <t>gold sulfide</t>
  </si>
  <si>
    <t>1303-60-2</t>
  </si>
  <si>
    <t>gold trisulfide</t>
  </si>
  <si>
    <t>1303-61-3</t>
  </si>
  <si>
    <t>gold triselenate</t>
  </si>
  <si>
    <t>10294-32-3</t>
  </si>
  <si>
    <t>gold triselenide</t>
  </si>
  <si>
    <t>1303-62-4</t>
  </si>
  <si>
    <t>BAs</t>
  </si>
  <si>
    <t>boron arsenide</t>
  </si>
  <si>
    <t>12005-69-5</t>
  </si>
  <si>
    <t>boron(III) arsenate</t>
  </si>
  <si>
    <t>boron tribromide</t>
  </si>
  <si>
    <t>10294-33-4</t>
  </si>
  <si>
    <t>boron trichloride</t>
  </si>
  <si>
    <t>10294-34-5</t>
  </si>
  <si>
    <t>boron trifluoride</t>
  </si>
  <si>
    <t>boron iodide</t>
  </si>
  <si>
    <t>13517-10-7</t>
  </si>
  <si>
    <t>BN</t>
  </si>
  <si>
    <t>boron nitride</t>
  </si>
  <si>
    <t>10043-11-5</t>
  </si>
  <si>
    <t>boric acid</t>
  </si>
  <si>
    <t>10043-35-3</t>
  </si>
  <si>
    <t>BP</t>
  </si>
  <si>
    <t>boron(III) phosphide</t>
  </si>
  <si>
    <t>20205-91-8</t>
  </si>
  <si>
    <t>boron(III) orthophosphate</t>
  </si>
  <si>
    <t>13308-51-5</t>
  </si>
  <si>
    <t>boron chloride</t>
  </si>
  <si>
    <t>13701-67-2</t>
  </si>
  <si>
    <t>13965-73-6</t>
  </si>
  <si>
    <t>boron hydride</t>
  </si>
  <si>
    <t>19287-45-7</t>
  </si>
  <si>
    <t>boron(III) oxide</t>
  </si>
  <si>
    <t>1303-86-2</t>
  </si>
  <si>
    <t>boron sulfide</t>
  </si>
  <si>
    <t>12007-33-9</t>
  </si>
  <si>
    <t>borazine</t>
  </si>
  <si>
    <t>6569-51-3</t>
  </si>
  <si>
    <t>boron carbide</t>
  </si>
  <si>
    <t>12069-32-8</t>
  </si>
  <si>
    <t>barium aluminate</t>
  </si>
  <si>
    <t>12004-04-5</t>
  </si>
  <si>
    <t>barium arsenite</t>
  </si>
  <si>
    <t>125687-68-5</t>
  </si>
  <si>
    <t>barium arsenate</t>
  </si>
  <si>
    <t>56997-31-0</t>
  </si>
  <si>
    <t>barium hexaboride</t>
  </si>
  <si>
    <t>12046-08-1</t>
  </si>
  <si>
    <t>barium bromate monohydrate</t>
  </si>
  <si>
    <t>10326-26-8</t>
  </si>
  <si>
    <t>barium bromate dihydrate</t>
  </si>
  <si>
    <t>barium bromide</t>
  </si>
  <si>
    <t>10553-31-8</t>
  </si>
  <si>
    <t>barium formate</t>
  </si>
  <si>
    <t>541-43-5</t>
  </si>
  <si>
    <t>barium acetate</t>
  </si>
  <si>
    <t>543-81-7</t>
  </si>
  <si>
    <t>barium cyanide</t>
  </si>
  <si>
    <t>542-62-1</t>
  </si>
  <si>
    <t>barium oxalate</t>
  </si>
  <si>
    <t>516-02-9</t>
  </si>
  <si>
    <t>barium carbide</t>
  </si>
  <si>
    <t>50813-65-5</t>
  </si>
  <si>
    <t>barium carbonate</t>
  </si>
  <si>
    <t>513-77-9</t>
  </si>
  <si>
    <t>witherite</t>
  </si>
  <si>
    <t>barium perchlorate</t>
  </si>
  <si>
    <t>13465-95-7</t>
  </si>
  <si>
    <t>barium chloride</t>
  </si>
  <si>
    <t>10361-37-2</t>
  </si>
  <si>
    <t>barium chromate</t>
  </si>
  <si>
    <t>10294-40-3</t>
  </si>
  <si>
    <t>barium chromate(VI)</t>
  </si>
  <si>
    <t>barium fluoride</t>
  </si>
  <si>
    <t>7787-32-8</t>
  </si>
  <si>
    <t>gillespite</t>
  </si>
  <si>
    <t>barium tetraiodomercurate(II)</t>
  </si>
  <si>
    <t>10048-99-4</t>
  </si>
  <si>
    <t>barium iodide</t>
  </si>
  <si>
    <t>13718-50-8</t>
  </si>
  <si>
    <t>barium potassium chromate</t>
  </si>
  <si>
    <t>27133-66-0</t>
  </si>
  <si>
    <t>barium manganate</t>
  </si>
  <si>
    <t>7787-35-1</t>
  </si>
  <si>
    <t>barium permanganate</t>
  </si>
  <si>
    <t>7787-36-2</t>
  </si>
  <si>
    <t>barium molybdate</t>
  </si>
  <si>
    <t>7787-37-3</t>
  </si>
  <si>
    <t>barium azide</t>
  </si>
  <si>
    <t>18810-58-7</t>
  </si>
  <si>
    <t>barium nitrite</t>
  </si>
  <si>
    <t>13465-94-6</t>
  </si>
  <si>
    <t>barium nitrate</t>
  </si>
  <si>
    <t>10022-31-8</t>
  </si>
  <si>
    <t>barium niobate</t>
  </si>
  <si>
    <t>12009-14-2</t>
  </si>
  <si>
    <t>barium metaniobate</t>
  </si>
  <si>
    <t>BaO</t>
  </si>
  <si>
    <t>barium oxide</t>
  </si>
  <si>
    <t>1304-28-5</t>
  </si>
  <si>
    <t>barium hydroxide</t>
  </si>
  <si>
    <t>17194-00-2</t>
  </si>
  <si>
    <t>baryta</t>
  </si>
  <si>
    <t>barium dioxide</t>
  </si>
  <si>
    <t>1304-29-6</t>
  </si>
  <si>
    <t>barium metaphosphate</t>
  </si>
  <si>
    <t>13466-20-1</t>
  </si>
  <si>
    <t>BaS</t>
  </si>
  <si>
    <t>barium sulfide</t>
  </si>
  <si>
    <t>21109-95-5</t>
  </si>
  <si>
    <t>barium thiocyanate</t>
  </si>
  <si>
    <t>2092-17-3</t>
  </si>
  <si>
    <t>barium thiosulfate</t>
  </si>
  <si>
    <t>35112-53-9</t>
  </si>
  <si>
    <t>barium hexafluorosilicate</t>
  </si>
  <si>
    <t>17125-80-3</t>
  </si>
  <si>
    <t>barium sulfite</t>
  </si>
  <si>
    <t>7787-39-5</t>
  </si>
  <si>
    <t>barium sulfate</t>
  </si>
  <si>
    <t>7787-43-7</t>
  </si>
  <si>
    <t>barite</t>
  </si>
  <si>
    <t>BaSe</t>
  </si>
  <si>
    <t>barium selenide</t>
  </si>
  <si>
    <t>1304-39-8</t>
  </si>
  <si>
    <t>barium selenite</t>
  </si>
  <si>
    <t>13718-59-7</t>
  </si>
  <si>
    <t>barium selenate</t>
  </si>
  <si>
    <t>7787-41-9</t>
  </si>
  <si>
    <t>barium metasilicate</t>
  </si>
  <si>
    <t>13255-26-0</t>
  </si>
  <si>
    <t>barium silicide</t>
  </si>
  <si>
    <t>1304-40-1</t>
  </si>
  <si>
    <t>barium disilicate</t>
  </si>
  <si>
    <t>12650-28-1</t>
  </si>
  <si>
    <t>barium stannate</t>
  </si>
  <si>
    <t>12009-18-6</t>
  </si>
  <si>
    <t>barium tellurite</t>
  </si>
  <si>
    <t>58440-17-8</t>
  </si>
  <si>
    <t>barium tellurate trihydrate</t>
  </si>
  <si>
    <t>28557-54-2</t>
  </si>
  <si>
    <t>barium titanate</t>
  </si>
  <si>
    <t>12047-27-7</t>
  </si>
  <si>
    <t>barium metatitanate</t>
  </si>
  <si>
    <t>barium uranium oxide</t>
  </si>
  <si>
    <t>10380-31-1</t>
  </si>
  <si>
    <t>barium tungstate</t>
  </si>
  <si>
    <t>7787-42-0</t>
  </si>
  <si>
    <t>barium zirconate</t>
  </si>
  <si>
    <t>12009-21-1</t>
  </si>
  <si>
    <t>barium sodium niobate</t>
  </si>
  <si>
    <t>12323-03-4</t>
  </si>
  <si>
    <t>barium pyrophosphate</t>
  </si>
  <si>
    <t>13466-21-2</t>
  </si>
  <si>
    <t>barium pyrovanadate</t>
  </si>
  <si>
    <t>barium perxenate</t>
  </si>
  <si>
    <t>barium chromate(V)</t>
  </si>
  <si>
    <t>12345-14-1</t>
  </si>
  <si>
    <t>barium nitride</t>
  </si>
  <si>
    <t>12047-79-9</t>
  </si>
  <si>
    <t>barium orthophosphate</t>
  </si>
  <si>
    <t>barium orthovandate</t>
  </si>
  <si>
    <t>39416-30-3</t>
  </si>
  <si>
    <t>beryllium boride</t>
  </si>
  <si>
    <t>12228-40-9</t>
  </si>
  <si>
    <t>beryllium borohydride</t>
  </si>
  <si>
    <t>17440-85-6</t>
  </si>
  <si>
    <t>beryllium bromide</t>
  </si>
  <si>
    <t>7787-46-4</t>
  </si>
  <si>
    <t>beryllium formate</t>
  </si>
  <si>
    <t>1111-71-3</t>
  </si>
  <si>
    <t>beryllium acetate</t>
  </si>
  <si>
    <t>beryllium acetylacetonate</t>
  </si>
  <si>
    <t>10210-64-7</t>
  </si>
  <si>
    <t>beryllium chloride</t>
  </si>
  <si>
    <t>7787-47-5</t>
  </si>
  <si>
    <t>beryllium fluoride</t>
  </si>
  <si>
    <t>7787-49-7</t>
  </si>
  <si>
    <t>beryllium iodide</t>
  </si>
  <si>
    <t>7787-53-3</t>
  </si>
  <si>
    <t>BeO</t>
  </si>
  <si>
    <t>beryllium oxide</t>
  </si>
  <si>
    <t>1304-56-9</t>
  </si>
  <si>
    <t>bromellite</t>
  </si>
  <si>
    <t>beryllium hydroxide</t>
  </si>
  <si>
    <t>13327-32-7</t>
  </si>
  <si>
    <t>BeS</t>
  </si>
  <si>
    <t>beryllium sulfide</t>
  </si>
  <si>
    <t>13598-22-6</t>
  </si>
  <si>
    <t>beryllium sulfate</t>
  </si>
  <si>
    <t>13510-49-1</t>
  </si>
  <si>
    <t>beryllium carbide</t>
  </si>
  <si>
    <t>506-66-1</t>
  </si>
  <si>
    <t>beryllium nitride</t>
  </si>
  <si>
    <t>1304-54-7</t>
  </si>
  <si>
    <t>bismuth(III) orthoborate</t>
  </si>
  <si>
    <t>bismuth(III) bromide</t>
  </si>
  <si>
    <t>7787-58-8</t>
  </si>
  <si>
    <t>bismuth(III) acetate</t>
  </si>
  <si>
    <t>22306-37-2</t>
  </si>
  <si>
    <t>bismuth(III) citrate</t>
  </si>
  <si>
    <t>813-93-4</t>
  </si>
  <si>
    <t>bismuth(III) chloride</t>
  </si>
  <si>
    <t>7787-60-2</t>
  </si>
  <si>
    <t>bismuth(III) fluoride</t>
  </si>
  <si>
    <t>7787-61-3</t>
  </si>
  <si>
    <t>bismuth(III) iodide</t>
  </si>
  <si>
    <t>7787-64-6</t>
  </si>
  <si>
    <t>bismuth(III) nitrate pentahydrate</t>
  </si>
  <si>
    <t>10035-06-0</t>
  </si>
  <si>
    <t>BiOCl</t>
  </si>
  <si>
    <t>bismuth(III) oxychloride</t>
  </si>
  <si>
    <t>7787-59-9</t>
  </si>
  <si>
    <t>BiOI</t>
  </si>
  <si>
    <t>bismuth(III) oxyiodide</t>
  </si>
  <si>
    <t>7787-63-5</t>
  </si>
  <si>
    <t>bismuth oxycarbonate</t>
  </si>
  <si>
    <t>bismuth(III) orthophosphate</t>
  </si>
  <si>
    <t>10049-01-1</t>
  </si>
  <si>
    <t>bismuth(III) metavanadate</t>
  </si>
  <si>
    <t>bismuth(III) selenide</t>
  </si>
  <si>
    <t>12068-69-8</t>
  </si>
  <si>
    <t>bismuth selenide</t>
  </si>
  <si>
    <t>bismuth(III) molybdate</t>
  </si>
  <si>
    <t>13565-96-3</t>
  </si>
  <si>
    <t>bismuth(III) oxide</t>
  </si>
  <si>
    <t>1304-76-3</t>
  </si>
  <si>
    <t>bismuth(III) sulfide</t>
  </si>
  <si>
    <t>1345-07-9</t>
  </si>
  <si>
    <t>bismuthinite</t>
  </si>
  <si>
    <t>BrCl</t>
  </si>
  <si>
    <t>bromine chloride</t>
  </si>
  <si>
    <t>13863-41-7</t>
  </si>
  <si>
    <t>bromate ion</t>
  </si>
  <si>
    <t>15541-45-4</t>
  </si>
  <si>
    <t>bromine</t>
  </si>
  <si>
    <t>7726-95-6</t>
  </si>
  <si>
    <t>dichlorodifluoromethane</t>
  </si>
  <si>
    <t>75-71-8</t>
  </si>
  <si>
    <t>freon-12</t>
  </si>
  <si>
    <t>carbon tetrachloride</t>
  </si>
  <si>
    <t>56-23-5</t>
  </si>
  <si>
    <t>tetrachloromethane</t>
  </si>
  <si>
    <t>freon-11</t>
  </si>
  <si>
    <t>75-69-4</t>
  </si>
  <si>
    <t>freon-13</t>
  </si>
  <si>
    <t>chloroform</t>
  </si>
  <si>
    <t>67-66-3</t>
  </si>
  <si>
    <t>trichloromethane</t>
  </si>
  <si>
    <t>methyl trichloride</t>
  </si>
  <si>
    <t>formate ion</t>
  </si>
  <si>
    <t>1,3-butadiene</t>
  </si>
  <si>
    <t>106-99-0</t>
  </si>
  <si>
    <t>ketene</t>
  </si>
  <si>
    <t>chloroacetic acid</t>
  </si>
  <si>
    <t>dichloromethane</t>
  </si>
  <si>
    <t>75-09-2</t>
  </si>
  <si>
    <t>formaldehyde</t>
  </si>
  <si>
    <t>19710-56-6</t>
  </si>
  <si>
    <t>ethylene glycol</t>
  </si>
  <si>
    <t>propyne</t>
  </si>
  <si>
    <t>2-butene</t>
  </si>
  <si>
    <t>propene</t>
  </si>
  <si>
    <t>acetaldehyde</t>
  </si>
  <si>
    <t>bromoethane</t>
  </si>
  <si>
    <t>butan-1-ol</t>
  </si>
  <si>
    <t>1-propanol</t>
  </si>
  <si>
    <t>propan-1-ol</t>
  </si>
  <si>
    <t>propanamide</t>
  </si>
  <si>
    <t>propionic acid</t>
  </si>
  <si>
    <t>diethyl ether</t>
  </si>
  <si>
    <t>ethoxyethane</t>
  </si>
  <si>
    <t>ethanol</t>
  </si>
  <si>
    <t>stearic acid</t>
  </si>
  <si>
    <t>acetone</t>
  </si>
  <si>
    <t>acetyl chloride</t>
  </si>
  <si>
    <t>acetamide</t>
  </si>
  <si>
    <t>ethanamide</t>
  </si>
  <si>
    <t>acetate ion</t>
  </si>
  <si>
    <t>vinyl acetate</t>
  </si>
  <si>
    <t>benzyl acetate</t>
  </si>
  <si>
    <t>isoamyl acetate</t>
  </si>
  <si>
    <t>acetic acid</t>
  </si>
  <si>
    <t>ethanoic acid</t>
  </si>
  <si>
    <t>chloromethane</t>
  </si>
  <si>
    <t>74-87-3</t>
  </si>
  <si>
    <t>methyl chloride</t>
  </si>
  <si>
    <t>iodomethane</t>
  </si>
  <si>
    <t>74-88-4</t>
  </si>
  <si>
    <t>methyl iodide</t>
  </si>
  <si>
    <t>dimethyl ether</t>
  </si>
  <si>
    <t>methanol</t>
  </si>
  <si>
    <t>dimethyl sulfide</t>
  </si>
  <si>
    <t>DMS</t>
  </si>
  <si>
    <t>methanethiol</t>
  </si>
  <si>
    <t>isopropyl alcohol</t>
  </si>
  <si>
    <t>2-propanol</t>
  </si>
  <si>
    <t>propan-2-ol</t>
  </si>
  <si>
    <t>isopropanol</t>
  </si>
  <si>
    <t>dimethyl oxalate</t>
  </si>
  <si>
    <t>dimethyl hydrazine</t>
  </si>
  <si>
    <t>dimethylsulfoniopropionate</t>
  </si>
  <si>
    <t>DMSP</t>
  </si>
  <si>
    <t>DTBP</t>
  </si>
  <si>
    <t>methane</t>
  </si>
  <si>
    <t>74-82-8</t>
  </si>
  <si>
    <t>natural gas</t>
  </si>
  <si>
    <t>cyanide ion</t>
  </si>
  <si>
    <t>guanidine nitrate</t>
  </si>
  <si>
    <t>cyanate ion</t>
  </si>
  <si>
    <t>CO</t>
  </si>
  <si>
    <t>carbon monoxide</t>
  </si>
  <si>
    <t>630-08-0</t>
  </si>
  <si>
    <t>phosgene</t>
  </si>
  <si>
    <t>75-44-5</t>
  </si>
  <si>
    <t>carbon dioxide</t>
  </si>
  <si>
    <t>124-38-9</t>
  </si>
  <si>
    <t>carbon trioxide</t>
  </si>
  <si>
    <t>carbonate ion</t>
  </si>
  <si>
    <t>carbon disulfide</t>
  </si>
  <si>
    <t>75-15-0</t>
  </si>
  <si>
    <t>tetrafluoroethylene</t>
  </si>
  <si>
    <t>116-14-3</t>
  </si>
  <si>
    <t>acetylene</t>
  </si>
  <si>
    <t>74-86-2</t>
  </si>
  <si>
    <t>vinyl chloride</t>
  </si>
  <si>
    <t>75-01-4</t>
  </si>
  <si>
    <t>ethylene</t>
  </si>
  <si>
    <t>74-85-1</t>
  </si>
  <si>
    <t>ethylene dichloride</t>
  </si>
  <si>
    <t>107-06-2</t>
  </si>
  <si>
    <t>64-19-7</t>
  </si>
  <si>
    <t>74-96-4</t>
  </si>
  <si>
    <t>ethylamine</t>
  </si>
  <si>
    <t>glycine</t>
  </si>
  <si>
    <t>56-40-6</t>
  </si>
  <si>
    <t>Gly</t>
  </si>
  <si>
    <t>ethoxide ion</t>
  </si>
  <si>
    <t>ethyl alcohol</t>
  </si>
  <si>
    <t>diethylamine</t>
  </si>
  <si>
    <t>ethane</t>
  </si>
  <si>
    <t>74-84-0</t>
  </si>
  <si>
    <t>dimethyl sulfoxide</t>
  </si>
  <si>
    <t>67-68-5</t>
  </si>
  <si>
    <t>DMSO</t>
  </si>
  <si>
    <t>oxalate ion</t>
  </si>
  <si>
    <t>malonate ion</t>
  </si>
  <si>
    <t>nitroglycerine</t>
  </si>
  <si>
    <t>cyclopropane</t>
  </si>
  <si>
    <t>75-19-4</t>
  </si>
  <si>
    <t>propylene</t>
  </si>
  <si>
    <t>115-07-1</t>
  </si>
  <si>
    <t>alanine</t>
  </si>
  <si>
    <t>56-41-7</t>
  </si>
  <si>
    <t>Ala</t>
  </si>
  <si>
    <t>cysteine</t>
  </si>
  <si>
    <t>52-90-4</t>
  </si>
  <si>
    <t>Cys</t>
  </si>
  <si>
    <t>serine</t>
  </si>
  <si>
    <t>56-45-1</t>
  </si>
  <si>
    <t>Ser</t>
  </si>
  <si>
    <t>propane</t>
  </si>
  <si>
    <t>74-98-6</t>
  </si>
  <si>
    <t>propanol</t>
  </si>
  <si>
    <t>71-23-8</t>
  </si>
  <si>
    <t>67-63-0</t>
  </si>
  <si>
    <t>cyanuric acid</t>
  </si>
  <si>
    <t>cyanuric triazide</t>
  </si>
  <si>
    <t>5637-83-2</t>
  </si>
  <si>
    <t>2-bromobutyric acid</t>
  </si>
  <si>
    <t>80-58-0</t>
  </si>
  <si>
    <t>4-bromobutyric acid</t>
  </si>
  <si>
    <t>2623-87-2</t>
  </si>
  <si>
    <t>α-bromoisobutyric acid</t>
  </si>
  <si>
    <t>ethyl bromoacetate</t>
  </si>
  <si>
    <t>105-36-2</t>
  </si>
  <si>
    <t>aspartic acid</t>
  </si>
  <si>
    <t>56-84-8</t>
  </si>
  <si>
    <t>Asp</t>
  </si>
  <si>
    <t>cyclobutane</t>
  </si>
  <si>
    <t>287-23-0</t>
  </si>
  <si>
    <t>asparagine</t>
  </si>
  <si>
    <t>70-47-3</t>
  </si>
  <si>
    <t>Asn</t>
  </si>
  <si>
    <t>tetrahydrofuran</t>
  </si>
  <si>
    <t>109-99-9</t>
  </si>
  <si>
    <t>THF</t>
  </si>
  <si>
    <t>threonine</t>
  </si>
  <si>
    <t>72-19-5</t>
  </si>
  <si>
    <t>Thr</t>
  </si>
  <si>
    <t>butyl alcohol</t>
  </si>
  <si>
    <t>butane</t>
  </si>
  <si>
    <t>106-97-8</t>
  </si>
  <si>
    <t>2-methylpropane</t>
  </si>
  <si>
    <t>75-28-5</t>
  </si>
  <si>
    <t>60-29-7</t>
  </si>
  <si>
    <t>niacin</t>
  </si>
  <si>
    <t>cyclopentadienyl anion</t>
  </si>
  <si>
    <t>pyridine</t>
  </si>
  <si>
    <t>110-86-1</t>
  </si>
  <si>
    <t>proline</t>
  </si>
  <si>
    <t>147-85-3</t>
  </si>
  <si>
    <t>Pro</t>
  </si>
  <si>
    <t>glutamic acid</t>
  </si>
  <si>
    <t>56-86-0</t>
  </si>
  <si>
    <t>Glu</t>
  </si>
  <si>
    <t>cyclopentane</t>
  </si>
  <si>
    <t>287-92-3</t>
  </si>
  <si>
    <t>glutamine</t>
  </si>
  <si>
    <t>56-85-9</t>
  </si>
  <si>
    <t>Gln</t>
  </si>
  <si>
    <t>deoxyribose</t>
  </si>
  <si>
    <t>533-67-5</t>
  </si>
  <si>
    <t>valine</t>
  </si>
  <si>
    <t>660-88-8</t>
  </si>
  <si>
    <t>Val</t>
  </si>
  <si>
    <t>methionine</t>
  </si>
  <si>
    <t>25343-91-3</t>
  </si>
  <si>
    <t>Met</t>
  </si>
  <si>
    <t>pentane</t>
  </si>
  <si>
    <t>109-66-0</t>
  </si>
  <si>
    <t>pentafluorobenzoic acid</t>
  </si>
  <si>
    <t>orthobenzoquinone</t>
  </si>
  <si>
    <t>583-63-1</t>
  </si>
  <si>
    <t>parabenzoquinone</t>
  </si>
  <si>
    <t>106-51-4</t>
  </si>
  <si>
    <t>quinone</t>
  </si>
  <si>
    <t>benzaldehyde</t>
  </si>
  <si>
    <t>benzyl alcohol</t>
  </si>
  <si>
    <t>benzoyl chloride</t>
  </si>
  <si>
    <t>benzoate ion</t>
  </si>
  <si>
    <t>benzoic acid</t>
  </si>
  <si>
    <t>65-85-0</t>
  </si>
  <si>
    <t>fluorobenzene</t>
  </si>
  <si>
    <t>462-06-6</t>
  </si>
  <si>
    <t>phenol</t>
  </si>
  <si>
    <t>citrate ion</t>
  </si>
  <si>
    <t>tetraphenylgermane</t>
  </si>
  <si>
    <t>benzene</t>
  </si>
  <si>
    <t>71-43-2</t>
  </si>
  <si>
    <t>catechol</t>
  </si>
  <si>
    <t>120-80-9</t>
  </si>
  <si>
    <t>(benzenediols)</t>
  </si>
  <si>
    <t>hydroquinone</t>
  </si>
  <si>
    <t>123-31-9</t>
  </si>
  <si>
    <t>resorcinol</t>
  </si>
  <si>
    <t>108-46-3</t>
  </si>
  <si>
    <t>citric acid</t>
  </si>
  <si>
    <t>77-92-9</t>
  </si>
  <si>
    <t>histidine</t>
  </si>
  <si>
    <t>71-00-1</t>
  </si>
  <si>
    <t>His</t>
  </si>
  <si>
    <t>4-acetylbutyric acid</t>
  </si>
  <si>
    <t>butyl glyoxylate</t>
  </si>
  <si>
    <t>ethyl acetoacetate</t>
  </si>
  <si>
    <t>141-97-9</t>
  </si>
  <si>
    <t>2-hydroxypropyl acrylate</t>
  </si>
  <si>
    <t>25584-83-2</t>
  </si>
  <si>
    <t>pantolactone</t>
  </si>
  <si>
    <t>599-04-2</t>
  </si>
  <si>
    <t>propyl pyruvate</t>
  </si>
  <si>
    <t>cyclohexane</t>
  </si>
  <si>
    <t>110-82-7</t>
  </si>
  <si>
    <t>fructose</t>
  </si>
  <si>
    <t>7660-25-5</t>
  </si>
  <si>
    <t>glucose</t>
  </si>
  <si>
    <t>50-99-7</t>
  </si>
  <si>
    <t>1119-29-5</t>
  </si>
  <si>
    <t>isoleucine</t>
  </si>
  <si>
    <t>73-32-5</t>
  </si>
  <si>
    <t>Ile</t>
  </si>
  <si>
    <t>leucine</t>
  </si>
  <si>
    <t>61-90-5</t>
  </si>
  <si>
    <t>Leu</t>
  </si>
  <si>
    <t>hexane</t>
  </si>
  <si>
    <t>110-54-3</t>
  </si>
  <si>
    <t>lysine</t>
  </si>
  <si>
    <t>56-87-1</t>
  </si>
  <si>
    <t>Lys</t>
  </si>
  <si>
    <t>arginine</t>
  </si>
  <si>
    <t>74-79-3</t>
  </si>
  <si>
    <t>Arg</t>
  </si>
  <si>
    <t>toluene</t>
  </si>
  <si>
    <t>108-88-3</t>
  </si>
  <si>
    <t>heptane</t>
  </si>
  <si>
    <t>142-82-5</t>
  </si>
  <si>
    <t>cubane</t>
  </si>
  <si>
    <t>277-10-1</t>
  </si>
  <si>
    <t>acetaminophen</t>
  </si>
  <si>
    <t>103-90-2</t>
  </si>
  <si>
    <t>octane</t>
  </si>
  <si>
    <t>111-65-9</t>
  </si>
  <si>
    <t>acetylsalicylic acid</t>
  </si>
  <si>
    <t>50-78-2</t>
  </si>
  <si>
    <t>aspirin</t>
  </si>
  <si>
    <t>phenylalanine</t>
  </si>
  <si>
    <t>63-91-2</t>
  </si>
  <si>
    <t>Phe</t>
  </si>
  <si>
    <t>tyrosine</t>
  </si>
  <si>
    <t>31330-59-3</t>
  </si>
  <si>
    <t>Tyr</t>
  </si>
  <si>
    <t>nonane</t>
  </si>
  <si>
    <t>111-84-2</t>
  </si>
  <si>
    <t>naphthalene</t>
  </si>
  <si>
    <t>91-20-3</t>
  </si>
  <si>
    <t>mentha spicata herb oil</t>
  </si>
  <si>
    <t>8008-79-5</t>
  </si>
  <si>
    <t>ephedrine</t>
  </si>
  <si>
    <t>56370-30-0</t>
  </si>
  <si>
    <t>camphor</t>
  </si>
  <si>
    <t>76-22-2</t>
  </si>
  <si>
    <t>decane</t>
  </si>
  <si>
    <t>124-18-5</t>
  </si>
  <si>
    <t>tryptophan</t>
  </si>
  <si>
    <t>73-22-3</t>
  </si>
  <si>
    <t>Trp</t>
  </si>
  <si>
    <t>undecane</t>
  </si>
  <si>
    <t>1120-21-4</t>
  </si>
  <si>
    <t>biphenyl</t>
  </si>
  <si>
    <t>92-52-4</t>
  </si>
  <si>
    <t>maltose</t>
  </si>
  <si>
    <t>69-79-4</t>
  </si>
  <si>
    <t>sucrose</t>
  </si>
  <si>
    <t>57-50-1</t>
  </si>
  <si>
    <t>dodecane</t>
  </si>
  <si>
    <t>112-40-3</t>
  </si>
  <si>
    <t>benzophenone</t>
  </si>
  <si>
    <t>119-61-9</t>
  </si>
  <si>
    <t>β-ionone</t>
  </si>
  <si>
    <t>2484-16-4</t>
  </si>
  <si>
    <t>tridecane</t>
  </si>
  <si>
    <t>629-50-5</t>
  </si>
  <si>
    <t>anthracene</t>
  </si>
  <si>
    <t>120-12-7</t>
  </si>
  <si>
    <t>benzoyl peroxide</t>
  </si>
  <si>
    <t>94-36-0</t>
  </si>
  <si>
    <t>aspartame</t>
  </si>
  <si>
    <t>81-14-1</t>
  </si>
  <si>
    <t>tetradecane</t>
  </si>
  <si>
    <t>629-59-4</t>
  </si>
  <si>
    <t>pentadecane</t>
  </si>
  <si>
    <t>629-62-9</t>
  </si>
  <si>
    <t>hexadecane</t>
  </si>
  <si>
    <t>544-76-3</t>
  </si>
  <si>
    <t>heptadecane</t>
  </si>
  <si>
    <t>629-78-7</t>
  </si>
  <si>
    <t>linoleic acid</t>
  </si>
  <si>
    <t>60-33-3</t>
  </si>
  <si>
    <t>57-11-4</t>
  </si>
  <si>
    <t>octadecane</t>
  </si>
  <si>
    <t>593-45-3</t>
  </si>
  <si>
    <t>nonadecane</t>
  </si>
  <si>
    <t>629-92-5</t>
  </si>
  <si>
    <t>quinine</t>
  </si>
  <si>
    <t>130-95-0</t>
  </si>
  <si>
    <t>eicosane</t>
  </si>
  <si>
    <t>112-95-8</t>
  </si>
  <si>
    <t>Coenzyme A</t>
  </si>
  <si>
    <t>31416-98-5</t>
  </si>
  <si>
    <t>maitotoxin</t>
  </si>
  <si>
    <t>59392-53-9</t>
  </si>
  <si>
    <t>Chlorine octaoxide</t>
  </si>
  <si>
    <t>calcium boride</t>
  </si>
  <si>
    <t>12007-99-7</t>
  </si>
  <si>
    <t>calcium bromide</t>
  </si>
  <si>
    <t>7789-41-5</t>
  </si>
  <si>
    <t>calcium cyanide</t>
  </si>
  <si>
    <t>592-01-8</t>
  </si>
  <si>
    <t>calcium carbonate</t>
  </si>
  <si>
    <t>471-34-1</t>
  </si>
  <si>
    <t>spent lime</t>
  </si>
  <si>
    <t>calcite</t>
  </si>
  <si>
    <t>limestone</t>
  </si>
  <si>
    <t>marble</t>
  </si>
  <si>
    <t>calcium carbide</t>
  </si>
  <si>
    <t>75-20-7</t>
  </si>
  <si>
    <t>calcium formate</t>
  </si>
  <si>
    <t>544-17-2</t>
  </si>
  <si>
    <t>calcium acetate</t>
  </si>
  <si>
    <t>62-54-4</t>
  </si>
  <si>
    <t>calcium oxalate</t>
  </si>
  <si>
    <t>563-72-4</t>
  </si>
  <si>
    <t>calcium cyanamide</t>
  </si>
  <si>
    <t>156-62-7</t>
  </si>
  <si>
    <t>calcium chloride</t>
  </si>
  <si>
    <t>10043-52-4</t>
  </si>
  <si>
    <t>calcium chlorate</t>
  </si>
  <si>
    <t>10137-74-3</t>
  </si>
  <si>
    <t>calcium perchlorate</t>
  </si>
  <si>
    <t>13477-36-6</t>
  </si>
  <si>
    <t>calcium fluoride</t>
  </si>
  <si>
    <t>7789-75-5</t>
  </si>
  <si>
    <t>fluorite</t>
  </si>
  <si>
    <t>calcium hydride</t>
  </si>
  <si>
    <t>7789-78-8</t>
  </si>
  <si>
    <t>calcium hypophosphite</t>
  </si>
  <si>
    <t>7789-79-9</t>
  </si>
  <si>
    <t>calcium iodide</t>
  </si>
  <si>
    <t>10102-68-8</t>
  </si>
  <si>
    <t>calcium iodate</t>
  </si>
  <si>
    <t>7789-80-2</t>
  </si>
  <si>
    <t>calcium molybdate</t>
  </si>
  <si>
    <t>7789-82-4</t>
  </si>
  <si>
    <t>calcium nitrite</t>
  </si>
  <si>
    <t>13780-06-8</t>
  </si>
  <si>
    <t>calcium nitrate</t>
  </si>
  <si>
    <t>10124-37-5</t>
  </si>
  <si>
    <t>Calcium nitrate tetrahydrate</t>
  </si>
  <si>
    <t>13477-34-4</t>
  </si>
  <si>
    <t>calcium metaniobate</t>
  </si>
  <si>
    <t>quicklime</t>
  </si>
  <si>
    <t>1305-78-8</t>
  </si>
  <si>
    <t>calcium oxide</t>
  </si>
  <si>
    <t>burnt lime</t>
  </si>
  <si>
    <t>calcium hypochlorite</t>
  </si>
  <si>
    <t>calcium hydroxide</t>
  </si>
  <si>
    <t>1305-62-0</t>
  </si>
  <si>
    <t>slaked lime</t>
  </si>
  <si>
    <t>calcium peroxide</t>
  </si>
  <si>
    <t>1305-79-9</t>
  </si>
  <si>
    <t>CaS</t>
  </si>
  <si>
    <t>calcium sulfide</t>
  </si>
  <si>
    <t>20548-54-3</t>
  </si>
  <si>
    <t>hepar calcies</t>
  </si>
  <si>
    <t>sulfurated lime</t>
  </si>
  <si>
    <t>oldhamite</t>
  </si>
  <si>
    <t>calcium sulfate</t>
  </si>
  <si>
    <t>7778-18-9</t>
  </si>
  <si>
    <t>whiskers crystal</t>
  </si>
  <si>
    <t>plaster of paris</t>
  </si>
  <si>
    <t>10034-76-1</t>
  </si>
  <si>
    <t>calcium sulfate hemihydrate</t>
  </si>
  <si>
    <t>CaSe</t>
  </si>
  <si>
    <t>calcium selenide</t>
  </si>
  <si>
    <t>1305-84-6</t>
  </si>
  <si>
    <t>calcium selenite</t>
  </si>
  <si>
    <t>calcium selenate</t>
  </si>
  <si>
    <t>calcium metasilicate</t>
  </si>
  <si>
    <t>1344-95-2</t>
  </si>
  <si>
    <t>wollastonite</t>
  </si>
  <si>
    <t>CaTe</t>
  </si>
  <si>
    <t>calcium telluride</t>
  </si>
  <si>
    <t>12013-57-9</t>
  </si>
  <si>
    <t>calcium tellurite</t>
  </si>
  <si>
    <t>calcium tellurate</t>
  </si>
  <si>
    <t>calcium titanate</t>
  </si>
  <si>
    <t>12049-50-2</t>
  </si>
  <si>
    <t>calcium metavanadate</t>
  </si>
  <si>
    <t>calcium orthovanadate</t>
  </si>
  <si>
    <t>calcium tungstate</t>
  </si>
  <si>
    <t>7790-75-2</t>
  </si>
  <si>
    <t>calcium nitride</t>
  </si>
  <si>
    <t>12013-82-0</t>
  </si>
  <si>
    <t>calcium phosphide</t>
  </si>
  <si>
    <t>1305-99-3</t>
  </si>
  <si>
    <t>cadmium bromide</t>
  </si>
  <si>
    <t>7789-42-6</t>
  </si>
  <si>
    <t>cadmium cyanide</t>
  </si>
  <si>
    <t>542-83-6</t>
  </si>
  <si>
    <t>cadmium carbonate</t>
  </si>
  <si>
    <t>513-78-0</t>
  </si>
  <si>
    <t>cadmium acetate</t>
  </si>
  <si>
    <t>543-90-8</t>
  </si>
  <si>
    <t>cadmium oxalate</t>
  </si>
  <si>
    <t>814-88-0</t>
  </si>
  <si>
    <t>cadmium chloride</t>
  </si>
  <si>
    <t>10108-64-2</t>
  </si>
  <si>
    <t>cadmium chromate</t>
  </si>
  <si>
    <t>14312-00-6</t>
  </si>
  <si>
    <t>cadmium fluoride</t>
  </si>
  <si>
    <t>7790-79-6</t>
  </si>
  <si>
    <t>cadmium iodide</t>
  </si>
  <si>
    <t>7790-80-9</t>
  </si>
  <si>
    <t>cadmium iodate</t>
  </si>
  <si>
    <t>7790-81-0</t>
  </si>
  <si>
    <t>cadmium molybdate</t>
  </si>
  <si>
    <t>13972-68-4</t>
  </si>
  <si>
    <t>cadmium nitrate</t>
  </si>
  <si>
    <t>10325-94-7</t>
  </si>
  <si>
    <t>cadmium azide</t>
  </si>
  <si>
    <t>14215-29-3</t>
  </si>
  <si>
    <t>CdO</t>
  </si>
  <si>
    <t>cadmium oxide</t>
  </si>
  <si>
    <t>1306-19-0</t>
  </si>
  <si>
    <t>cadmium hydroxide</t>
  </si>
  <si>
    <t>21041-95-2</t>
  </si>
  <si>
    <t>CdS</t>
  </si>
  <si>
    <t>cadmium sulfide</t>
  </si>
  <si>
    <t>1306-23-6</t>
  </si>
  <si>
    <t>greenockite</t>
  </si>
  <si>
    <t>cadmium sulfite</t>
  </si>
  <si>
    <t>cadmium sulfate</t>
  </si>
  <si>
    <t>10124-36-4</t>
  </si>
  <si>
    <t>CdSb</t>
  </si>
  <si>
    <t>cadmium antimonide</t>
  </si>
  <si>
    <t>12014-29-8</t>
  </si>
  <si>
    <t>CdSe</t>
  </si>
  <si>
    <t>cadmium selenide</t>
  </si>
  <si>
    <t>1306-24-7</t>
  </si>
  <si>
    <t>cadmoselite</t>
  </si>
  <si>
    <t>cadmium selenite</t>
  </si>
  <si>
    <t>cadmium metasilicate</t>
  </si>
  <si>
    <t>13477-19-5</t>
  </si>
  <si>
    <t>cadmium metatantalate</t>
  </si>
  <si>
    <t>CdTe</t>
  </si>
  <si>
    <t>cadmium telluride</t>
  </si>
  <si>
    <t>1306-25-8</t>
  </si>
  <si>
    <t>cadmium tellurate</t>
  </si>
  <si>
    <t>cadmium titanate</t>
  </si>
  <si>
    <t>12014-14-1</t>
  </si>
  <si>
    <t>cadmium tungstate</t>
  </si>
  <si>
    <t>7790-85-4</t>
  </si>
  <si>
    <t>cadmium metazirconate</t>
  </si>
  <si>
    <t>cadmium niobate</t>
  </si>
  <si>
    <t>12187-14-3</t>
  </si>
  <si>
    <t>cadmium arsenide</t>
  </si>
  <si>
    <t>12006-15-4</t>
  </si>
  <si>
    <t>cadmium phosphide</t>
  </si>
  <si>
    <t>12014-28-7</t>
  </si>
  <si>
    <t>cadmium phosphate</t>
  </si>
  <si>
    <t>cerium boride</t>
  </si>
  <si>
    <t>12008-02-5</t>
  </si>
  <si>
    <t>cerium(III) bromide</t>
  </si>
  <si>
    <t>14457-87-5</t>
  </si>
  <si>
    <t>CeC</t>
  </si>
  <si>
    <t>cerium carbide</t>
  </si>
  <si>
    <t>12012-32-7</t>
  </si>
  <si>
    <t>cerium(III) chloride</t>
  </si>
  <si>
    <t>7790-86-5</t>
  </si>
  <si>
    <t>cerium(III) fluoride</t>
  </si>
  <si>
    <t>7758-88-5</t>
  </si>
  <si>
    <t>cerium(IV) fluoride</t>
  </si>
  <si>
    <t>cerium(II) iodide</t>
  </si>
  <si>
    <t>19139-47-0</t>
  </si>
  <si>
    <t>cerium(III) iodide</t>
  </si>
  <si>
    <t>7790-87-6</t>
  </si>
  <si>
    <t>CeN</t>
  </si>
  <si>
    <t>cerium nitride</t>
  </si>
  <si>
    <t>25764-08-3</t>
  </si>
  <si>
    <t>cerium(IV) oxide</t>
  </si>
  <si>
    <t>1306-38-3</t>
  </si>
  <si>
    <t>cerianite</t>
  </si>
  <si>
    <t>CeS</t>
  </si>
  <si>
    <t>cerium(II) sulfide</t>
  </si>
  <si>
    <t>12014-82-3</t>
  </si>
  <si>
    <t>cerium(IV) sulfate</t>
  </si>
  <si>
    <t>cerium silicide</t>
  </si>
  <si>
    <t>12014-85-6</t>
  </si>
  <si>
    <t>cerium(III) carbide</t>
  </si>
  <si>
    <t>12115-63-8</t>
  </si>
  <si>
    <t>cerium(III) oxide</t>
  </si>
  <si>
    <t>1345-13-7</t>
  </si>
  <si>
    <t>cerium(III) sulfide</t>
  </si>
  <si>
    <t>12014-93-6</t>
  </si>
  <si>
    <t>ClF</t>
  </si>
  <si>
    <t>chlorine fluoride</t>
  </si>
  <si>
    <t>7790-89-8</t>
  </si>
  <si>
    <t>chlorine trifluoride</t>
  </si>
  <si>
    <t>7790-91-2</t>
  </si>
  <si>
    <t>chlorine pentafluoride</t>
  </si>
  <si>
    <t>13637-63-3</t>
  </si>
  <si>
    <t>chlorine perchlorate</t>
  </si>
  <si>
    <t>27218-16-2</t>
  </si>
  <si>
    <t>chlorine dioxide</t>
  </si>
  <si>
    <t>10049-04-4</t>
  </si>
  <si>
    <t>chlorine trioxide fluoride</t>
  </si>
  <si>
    <t>7616-94-6</t>
  </si>
  <si>
    <t>chlorine</t>
  </si>
  <si>
    <t>7782-50-5</t>
  </si>
  <si>
    <t>chlorine trioxide</t>
  </si>
  <si>
    <t>17496-59-2</t>
  </si>
  <si>
    <t>chlorine hexoxide</t>
  </si>
  <si>
    <t>12442-63-6</t>
  </si>
  <si>
    <t>chlorine heptoxide</t>
  </si>
  <si>
    <t>10294-48-1</t>
  </si>
  <si>
    <t>cobalt(II) aluminate</t>
  </si>
  <si>
    <t>13820-62-7</t>
  </si>
  <si>
    <t>CoAs</t>
  </si>
  <si>
    <t>cobalt arsenide</t>
  </si>
  <si>
    <t>27016-73-5</t>
  </si>
  <si>
    <t>cobalt(II) arsenide</t>
  </si>
  <si>
    <t>12044-42-7</t>
  </si>
  <si>
    <t>CoB</t>
  </si>
  <si>
    <t>cobalt(II) boride</t>
  </si>
  <si>
    <t>12006-77-8</t>
  </si>
  <si>
    <t>cobalt(II) bromide</t>
  </si>
  <si>
    <t>7789-43-7</t>
  </si>
  <si>
    <t>cobalt(II) cyanide</t>
  </si>
  <si>
    <t>542-84-7</t>
  </si>
  <si>
    <t>cobalt(II) acetate</t>
  </si>
  <si>
    <t>71-48-7</t>
  </si>
  <si>
    <t>cobalt(III) acetate</t>
  </si>
  <si>
    <t>917-69-1</t>
  </si>
  <si>
    <t>cobalt(II) oxalate</t>
  </si>
  <si>
    <t>814-89-1</t>
  </si>
  <si>
    <t>cobalt(II) perchlorate</t>
  </si>
  <si>
    <t>13455-31-7</t>
  </si>
  <si>
    <t>cobalt(II) chloride</t>
  </si>
  <si>
    <t>7646-79-9</t>
  </si>
  <si>
    <t>cobalt(II) chromate</t>
  </si>
  <si>
    <t>24613-38-5</t>
  </si>
  <si>
    <t>cobalt(II) chromite</t>
  </si>
  <si>
    <t>13455-25-9</t>
  </si>
  <si>
    <t>cobalt(II) fluoride</t>
  </si>
  <si>
    <t>10026-17-2</t>
  </si>
  <si>
    <t>cobalt(III) fluoride</t>
  </si>
  <si>
    <t>10026-18-3</t>
  </si>
  <si>
    <t>cobalt(II) iodate</t>
  </si>
  <si>
    <t>13455-28-2</t>
  </si>
  <si>
    <t>cobalt(II) iodide</t>
  </si>
  <si>
    <t>15238-00-3</t>
  </si>
  <si>
    <t>cobalt(II) molybdate</t>
  </si>
  <si>
    <t>13762-14-6</t>
  </si>
  <si>
    <t>cobalt(II) nitrate</t>
  </si>
  <si>
    <t>10141-05-6</t>
  </si>
  <si>
    <t>cobalt(III) nitrate</t>
  </si>
  <si>
    <t>15520-84-0</t>
  </si>
  <si>
    <t>CoO</t>
  </si>
  <si>
    <t>cobalt(II) oxide</t>
  </si>
  <si>
    <t>1307-96-6</t>
  </si>
  <si>
    <t>cobalt(II) hydroxide</t>
  </si>
  <si>
    <t>21041-93-0</t>
  </si>
  <si>
    <t>cobalt(III) hydroxide</t>
  </si>
  <si>
    <t>1307-86-4</t>
  </si>
  <si>
    <t>CoS</t>
  </si>
  <si>
    <t>cobalt(II) sulfide</t>
  </si>
  <si>
    <t>1317-42-6</t>
  </si>
  <si>
    <t>cobalt disulfide</t>
  </si>
  <si>
    <t>12013-10-4</t>
  </si>
  <si>
    <t>CoSb</t>
  </si>
  <si>
    <t>cobalt antimonide</t>
  </si>
  <si>
    <t>12052-42-5</t>
  </si>
  <si>
    <t>CoSe</t>
  </si>
  <si>
    <t>cobalt(II) selenide</t>
  </si>
  <si>
    <t>1307-99-9</t>
  </si>
  <si>
    <t>cobalt(II) selenite</t>
  </si>
  <si>
    <t>CoTe</t>
  </si>
  <si>
    <t>cobalt(II) telluride</t>
  </si>
  <si>
    <t>12017-13-9</t>
  </si>
  <si>
    <t>cobalt(II) titanate</t>
  </si>
  <si>
    <t>12017-01-5</t>
  </si>
  <si>
    <t>cobalt(II) tungstate</t>
  </si>
  <si>
    <t>12640-47-0</t>
  </si>
  <si>
    <t>cobalt boride</t>
  </si>
  <si>
    <t>12045-01-1</t>
  </si>
  <si>
    <t>cobalt(II) sulfate</t>
  </si>
  <si>
    <t>10124-43-3</t>
  </si>
  <si>
    <t>cobalt(III) sulfide</t>
  </si>
  <si>
    <t>1332-71-4</t>
  </si>
  <si>
    <t>cobalt(II) orthosilicate</t>
  </si>
  <si>
    <t>12017-08-2</t>
  </si>
  <si>
    <t>cobalt(II) stannate</t>
  </si>
  <si>
    <t>12139-93-4</t>
  </si>
  <si>
    <t>cobalt(II) titanite</t>
  </si>
  <si>
    <t>12017-38-8</t>
  </si>
  <si>
    <t>cobalt(II) ferricyanide</t>
  </si>
  <si>
    <t>14049-81-1</t>
  </si>
  <si>
    <t>chromium(II) bromide</t>
  </si>
  <si>
    <t>10049-25-9</t>
  </si>
  <si>
    <t>chromium(III) bromide</t>
  </si>
  <si>
    <t>10031-25-1</t>
  </si>
  <si>
    <t>chromium(II) chloride</t>
  </si>
  <si>
    <t>10049-05-5</t>
  </si>
  <si>
    <t>chromium(III) chloride</t>
  </si>
  <si>
    <t>10025-73-7</t>
  </si>
  <si>
    <t>chromium(IV) chloride</t>
  </si>
  <si>
    <t>15597-88-3</t>
  </si>
  <si>
    <t>chromium(II) fluoride</t>
  </si>
  <si>
    <t>10049-10-2</t>
  </si>
  <si>
    <t>chromium(III) fluoride</t>
  </si>
  <si>
    <t>7788-97-8</t>
  </si>
  <si>
    <t>chromium(IV) fluoride</t>
  </si>
  <si>
    <t>10049-11-3</t>
  </si>
  <si>
    <t>chromium(V) fluoride</t>
  </si>
  <si>
    <t>13843-28-2</t>
  </si>
  <si>
    <t>chromium(VI) fluoride</t>
  </si>
  <si>
    <t>chromium(II) iodide</t>
  </si>
  <si>
    <t>13478-28-9</t>
  </si>
  <si>
    <t>chromium(III) iodide</t>
  </si>
  <si>
    <t>13569-75-0</t>
  </si>
  <si>
    <t>chromium(III) nitrate</t>
  </si>
  <si>
    <t>13548-38-4</t>
  </si>
  <si>
    <t>chromium(III) nitrite</t>
  </si>
  <si>
    <t>chromium(IV) oxide</t>
  </si>
  <si>
    <t>12018-01-8</t>
  </si>
  <si>
    <t>chromium(VI) oxide</t>
  </si>
  <si>
    <t>1333-82-0</t>
  </si>
  <si>
    <t>chromate ion</t>
  </si>
  <si>
    <t>chromium(VI) oxychloride</t>
  </si>
  <si>
    <t>14977-61-8</t>
  </si>
  <si>
    <t>chromium(III) phosphate</t>
  </si>
  <si>
    <t>7789-04-0</t>
  </si>
  <si>
    <t>CrSb</t>
  </si>
  <si>
    <t>chromium antimonide</t>
  </si>
  <si>
    <t>12053-12-2</t>
  </si>
  <si>
    <t>chromium(III) orthovanadate</t>
  </si>
  <si>
    <t>chromium(III) oxide</t>
  </si>
  <si>
    <t>1308-38-9</t>
  </si>
  <si>
    <t>eskolaite</t>
  </si>
  <si>
    <t>chromium(III) sulfate</t>
  </si>
  <si>
    <t>10101-53-8</t>
  </si>
  <si>
    <t>chromium(III) sulfide</t>
  </si>
  <si>
    <t>12018-22-3</t>
  </si>
  <si>
    <t>chromium(III) selenide</t>
  </si>
  <si>
    <t>chromium(III) tellurate</t>
  </si>
  <si>
    <t>chromium(III) telluride</t>
  </si>
  <si>
    <t>12053-39-3</t>
  </si>
  <si>
    <t>chromium(II) arsenide</t>
  </si>
  <si>
    <t>chromium(II) carbide</t>
  </si>
  <si>
    <t>12012-35-0</t>
  </si>
  <si>
    <t>chromium(II) antimonide</t>
  </si>
  <si>
    <t>chromium(II) silicide</t>
  </si>
  <si>
    <t>caesium borate</t>
  </si>
  <si>
    <t>92141-86-1</t>
  </si>
  <si>
    <t>CsBr</t>
  </si>
  <si>
    <t>caesium bromide</t>
  </si>
  <si>
    <t>7787-69-1</t>
  </si>
  <si>
    <t>caesium bromate</t>
  </si>
  <si>
    <t>13454-75-6</t>
  </si>
  <si>
    <t>caesium tribromide</t>
  </si>
  <si>
    <t>CsCN</t>
  </si>
  <si>
    <t>caesium cyanide</t>
  </si>
  <si>
    <t>21159-32-0</t>
  </si>
  <si>
    <t>caesium acetate</t>
  </si>
  <si>
    <t>3396-11-0</t>
  </si>
  <si>
    <t>CsCl</t>
  </si>
  <si>
    <t>caesium chloride</t>
  </si>
  <si>
    <t>7647-17-8</t>
  </si>
  <si>
    <t>caesium chlorate</t>
  </si>
  <si>
    <t>13763-67-2</t>
  </si>
  <si>
    <t>caesium perchlorate</t>
  </si>
  <si>
    <t>13454-84-7</t>
  </si>
  <si>
    <t>CsF</t>
  </si>
  <si>
    <t>caesium fluoride</t>
  </si>
  <si>
    <t>13400-13-0</t>
  </si>
  <si>
    <t>CsI</t>
  </si>
  <si>
    <t>caesium iodide</t>
  </si>
  <si>
    <t>7789-17-5</t>
  </si>
  <si>
    <t>caesium triiodide</t>
  </si>
  <si>
    <t>caesium amide</t>
  </si>
  <si>
    <t>22205-57-8</t>
  </si>
  <si>
    <t>caesium nitrate</t>
  </si>
  <si>
    <t>7789-18-6</t>
  </si>
  <si>
    <t>caesium azide</t>
  </si>
  <si>
    <t>22750-57-8</t>
  </si>
  <si>
    <t>caesium metaniobate</t>
  </si>
  <si>
    <t>CsOH</t>
  </si>
  <si>
    <t>caesium hydroxide</t>
  </si>
  <si>
    <t>21351-79-1</t>
  </si>
  <si>
    <t>caesium superoxide</t>
  </si>
  <si>
    <t>12018-61-0</t>
  </si>
  <si>
    <t>caesium sulfide</t>
  </si>
  <si>
    <t>12214-16-3</t>
  </si>
  <si>
    <t>CsSCN</t>
  </si>
  <si>
    <t>caesium thiocyanate</t>
  </si>
  <si>
    <t>caesium selenate</t>
  </si>
  <si>
    <t>caesium metatantalate</t>
  </si>
  <si>
    <t>caesium carbonate</t>
  </si>
  <si>
    <t>29703-01-3</t>
  </si>
  <si>
    <t>caesium oxalate</t>
  </si>
  <si>
    <t>caesium chromate</t>
  </si>
  <si>
    <t>caesium dichromate</t>
  </si>
  <si>
    <t>caesium hydrogen orthophosphate</t>
  </si>
  <si>
    <t>caesium molybdate</t>
  </si>
  <si>
    <t>13597-64-3</t>
  </si>
  <si>
    <t>caesium oxide</t>
  </si>
  <si>
    <t>20281-00-9</t>
  </si>
  <si>
    <t>caesium sulfite</t>
  </si>
  <si>
    <t>caesium sulfate</t>
  </si>
  <si>
    <t>10294-54-9</t>
  </si>
  <si>
    <t>caesium metasilicate</t>
  </si>
  <si>
    <t>caesium tellurate</t>
  </si>
  <si>
    <t>caesium titanate</t>
  </si>
  <si>
    <t>caesium metatitanate</t>
  </si>
  <si>
    <t>caesium orthotungstate</t>
  </si>
  <si>
    <t>caesium orthophosphate</t>
  </si>
  <si>
    <t>caesium orthovanadate</t>
  </si>
  <si>
    <t>CuBr</t>
  </si>
  <si>
    <t>copper(I) bromide</t>
  </si>
  <si>
    <t>7787-70-4</t>
  </si>
  <si>
    <t>copper(II) bromate hexahydrate</t>
  </si>
  <si>
    <t>copper(II) bromide</t>
  </si>
  <si>
    <t>copper oxalate</t>
  </si>
  <si>
    <t>CuCl</t>
  </si>
  <si>
    <t>copper(I) chloride</t>
  </si>
  <si>
    <t>7758-89-6</t>
  </si>
  <si>
    <t>copper(II) chlorate hexahydrate</t>
  </si>
  <si>
    <t>copper(II) chloride</t>
  </si>
  <si>
    <t>7447-39-4</t>
  </si>
  <si>
    <t>copper iron sulfide</t>
  </si>
  <si>
    <t>chalcopyrite</t>
  </si>
  <si>
    <t>copper(II) iron(II) oxide</t>
  </si>
  <si>
    <t>cubanite</t>
  </si>
  <si>
    <t>blue vitriol</t>
  </si>
  <si>
    <t>CuI</t>
  </si>
  <si>
    <t>copper(I) iodide</t>
  </si>
  <si>
    <t>7681-65-4</t>
  </si>
  <si>
    <t>copper(I) iodate</t>
  </si>
  <si>
    <t>copper(II) iodate</t>
  </si>
  <si>
    <t>copper(II) orthomolybdate</t>
  </si>
  <si>
    <t>copper(II) nitrate</t>
  </si>
  <si>
    <t>copper(II) nitrate trihydrate</t>
  </si>
  <si>
    <t>copper(II) nitrate hexahydrate</t>
  </si>
  <si>
    <t>10294-41-4</t>
  </si>
  <si>
    <t>copper(II) orthoniobate</t>
  </si>
  <si>
    <t>CuO</t>
  </si>
  <si>
    <t>copper(II) oxide</t>
  </si>
  <si>
    <t>1317-38-0</t>
  </si>
  <si>
    <t>copper(II) hydroxide</t>
  </si>
  <si>
    <t>Verdigris</t>
  </si>
  <si>
    <t>CuS</t>
  </si>
  <si>
    <t>copper(II) sulfide</t>
  </si>
  <si>
    <t>1317-40-4</t>
  </si>
  <si>
    <t>covellite</t>
  </si>
  <si>
    <t>CuSCN</t>
  </si>
  <si>
    <t>copper(I) thiocyanate</t>
  </si>
  <si>
    <t>copper(II) sulfate</t>
  </si>
  <si>
    <t>7758-98-7</t>
  </si>
  <si>
    <t>copper(II) sulfate pentahydrate</t>
  </si>
  <si>
    <t>CuSe</t>
  </si>
  <si>
    <t>copper(II) selenide</t>
  </si>
  <si>
    <t>copper(II) selenite dihydrate</t>
  </si>
  <si>
    <t>copper(II) selenate pentahydride</t>
  </si>
  <si>
    <t>copper(II) metasilicate</t>
  </si>
  <si>
    <t>CuTe</t>
  </si>
  <si>
    <t>copper(II) telluride</t>
  </si>
  <si>
    <t>copper(II) tellurite</t>
  </si>
  <si>
    <t>copper(II) metatitanate</t>
  </si>
  <si>
    <t>copper(II) metavanadate</t>
  </si>
  <si>
    <t>copper(II) orthotungstate</t>
  </si>
  <si>
    <t>malachite</t>
  </si>
  <si>
    <t>copper(I) sulfide</t>
  </si>
  <si>
    <t>chalcocite</t>
  </si>
  <si>
    <t>copper(I) selenide</t>
  </si>
  <si>
    <t>copper(I) telluride</t>
  </si>
  <si>
    <t>copper(I) arsenide</t>
  </si>
  <si>
    <t>copper(I) phosphide</t>
  </si>
  <si>
    <t>copper(II) phosphate</t>
  </si>
  <si>
    <t>copper(III) antimonide</t>
  </si>
  <si>
    <t>copper sulfide</t>
  </si>
  <si>
    <t>digenite</t>
  </si>
  <si>
    <t>brass</t>
  </si>
  <si>
    <t>ErF</t>
  </si>
  <si>
    <t>erbium monofluoride</t>
  </si>
  <si>
    <t>16087-67-5</t>
  </si>
  <si>
    <t>erbium difluoride</t>
  </si>
  <si>
    <t>16087-65-3</t>
  </si>
  <si>
    <t>erbium trifluoride</t>
  </si>
  <si>
    <t>13760-83-3</t>
  </si>
  <si>
    <t>erbium triiodide</t>
  </si>
  <si>
    <t>13813-42-8</t>
  </si>
  <si>
    <t>erbium sodium tetraiodide</t>
  </si>
  <si>
    <t>129863-13-4</t>
  </si>
  <si>
    <t>ErO</t>
  </si>
  <si>
    <t>erbium monoxide</t>
  </si>
  <si>
    <t>12280-61-4</t>
  </si>
  <si>
    <t>EuF</t>
  </si>
  <si>
    <t>europium monofluoride</t>
  </si>
  <si>
    <t>17209-60-8</t>
  </si>
  <si>
    <t>europium trifluoride</t>
  </si>
  <si>
    <t>13765-25-8</t>
  </si>
  <si>
    <t>europium diiodide</t>
  </si>
  <si>
    <t>22015-35-6</t>
  </si>
  <si>
    <t>europium niobium dioxide</t>
  </si>
  <si>
    <t>107069-78-3</t>
  </si>
  <si>
    <t>europium diniobium hexaoxide</t>
  </si>
  <si>
    <t>55216-32-5</t>
  </si>
  <si>
    <t>EuO</t>
  </si>
  <si>
    <t>europium monoxide</t>
  </si>
  <si>
    <t>12020-60-9</t>
  </si>
  <si>
    <t>monoeuropium monovandium dioxide</t>
  </si>
  <si>
    <t>88762-30-5</t>
  </si>
  <si>
    <t>europium titanium trioxide</t>
  </si>
  <si>
    <t>12020-61-0</t>
  </si>
  <si>
    <t>europium metavanadate</t>
  </si>
  <si>
    <t>39432-21-8</t>
  </si>
  <si>
    <t>europium tungsten tetraoxide</t>
  </si>
  <si>
    <t>13537-12-7</t>
  </si>
  <si>
    <t>EuS</t>
  </si>
  <si>
    <t>europium monosulfide</t>
  </si>
  <si>
    <t>12020-65-4</t>
  </si>
  <si>
    <t>europium disulfide</t>
  </si>
  <si>
    <t>55957-42-1</t>
  </si>
  <si>
    <t>dieuropium monoxide</t>
  </si>
  <si>
    <t>62462-47-9</t>
  </si>
  <si>
    <t>dieuropium dioxide</t>
  </si>
  <si>
    <t>62462-48-0</t>
  </si>
  <si>
    <t>dieuropium monosulfide</t>
  </si>
  <si>
    <t>62462-49-1</t>
  </si>
  <si>
    <t>dieuropium disulfide</t>
  </si>
  <si>
    <t>62462-51-5</t>
  </si>
  <si>
    <t>iron fluoride</t>
  </si>
  <si>
    <t>41428-55-1</t>
  </si>
  <si>
    <t>FGa</t>
  </si>
  <si>
    <t>gallium monofluoride</t>
  </si>
  <si>
    <t>13966-78-4</t>
  </si>
  <si>
    <t>FGaO</t>
  </si>
  <si>
    <t>gallium monofluoride monoxide</t>
  </si>
  <si>
    <t>15586-66-0</t>
  </si>
  <si>
    <t>FGd</t>
  </si>
  <si>
    <t>gadolinium monofluoride</t>
  </si>
  <si>
    <t>12259-18-6</t>
  </si>
  <si>
    <t>FGe</t>
  </si>
  <si>
    <t>germanium monofluoride</t>
  </si>
  <si>
    <t>14929-46-5</t>
  </si>
  <si>
    <t>FHo</t>
  </si>
  <si>
    <t>holmium monofluoride</t>
  </si>
  <si>
    <t>16087-66-4</t>
  </si>
  <si>
    <t>FI</t>
  </si>
  <si>
    <t>iodine monofluoride</t>
  </si>
  <si>
    <t>13873-84-2</t>
  </si>
  <si>
    <t>monofluorodiiodine</t>
  </si>
  <si>
    <t>58751-33-0</t>
  </si>
  <si>
    <t>FIn</t>
  </si>
  <si>
    <t>indium monofluoride</t>
  </si>
  <si>
    <t>13966-95-5</t>
  </si>
  <si>
    <t>FLa</t>
  </si>
  <si>
    <t>lanthanum monofluoride</t>
  </si>
  <si>
    <t>13943-44-7</t>
  </si>
  <si>
    <t>FLi</t>
  </si>
  <si>
    <t>lithium fluoride</t>
  </si>
  <si>
    <t>7789-24-4</t>
  </si>
  <si>
    <t>FLiO</t>
  </si>
  <si>
    <t>lithium hypofluorite</t>
  </si>
  <si>
    <t>34240-84-1</t>
  </si>
  <si>
    <t>dilithium monofluoride</t>
  </si>
  <si>
    <t>50644-69-4</t>
  </si>
  <si>
    <t>FMg</t>
  </si>
  <si>
    <t>magnesium monofluoride</t>
  </si>
  <si>
    <t>14953-28-7</t>
  </si>
  <si>
    <t>FMn</t>
  </si>
  <si>
    <t>monomanganese monofluoride</t>
  </si>
  <si>
    <t>13569-25-0</t>
  </si>
  <si>
    <t>manganese fluoride trioxide</t>
  </si>
  <si>
    <t>15586-97-7</t>
  </si>
  <si>
    <t>FMo</t>
  </si>
  <si>
    <t>molybdenum monofluoride</t>
  </si>
  <si>
    <t>60388-18-3</t>
  </si>
  <si>
    <t>FN</t>
  </si>
  <si>
    <t>fluoroimidogen</t>
  </si>
  <si>
    <t>13967-06-1</t>
  </si>
  <si>
    <t>FNO</t>
  </si>
  <si>
    <t>nitrosyl fluoride</t>
  </si>
  <si>
    <t>7789-25-5</t>
  </si>
  <si>
    <t>nitryl fluoride</t>
  </si>
  <si>
    <t>10022-50-1</t>
  </si>
  <si>
    <t>fluorine nitrate</t>
  </si>
  <si>
    <t>7789-26-6</t>
  </si>
  <si>
    <t>FNS</t>
  </si>
  <si>
    <t>thiazyl fluoride</t>
  </si>
  <si>
    <t>18820-63-8</t>
  </si>
  <si>
    <t>FNa</t>
  </si>
  <si>
    <t>sodium fluoride</t>
  </si>
  <si>
    <t>7681-49-4</t>
  </si>
  <si>
    <t>disodium monofluoride</t>
  </si>
  <si>
    <t>87331-13-3</t>
  </si>
  <si>
    <t>FNd</t>
  </si>
  <si>
    <t>neodymium monofluoride</t>
  </si>
  <si>
    <t>13940-77-7</t>
  </si>
  <si>
    <t>FO</t>
  </si>
  <si>
    <t>oxygen monofluoride</t>
  </si>
  <si>
    <t>12061-70-0</t>
  </si>
  <si>
    <t>FOTh</t>
  </si>
  <si>
    <t>thorium monofluoride monoxide</t>
  </si>
  <si>
    <t>19797-90-1</t>
  </si>
  <si>
    <t>FOTi</t>
  </si>
  <si>
    <t>titanium fluoride oxide</t>
  </si>
  <si>
    <t>17497-75-5</t>
  </si>
  <si>
    <t>dioxygen monofluoride</t>
  </si>
  <si>
    <t>15499-23-7</t>
  </si>
  <si>
    <t>fluorosulfate radical</t>
  </si>
  <si>
    <t>21549-02-0</t>
  </si>
  <si>
    <t>FP</t>
  </si>
  <si>
    <t>phosphorus monofluoride</t>
  </si>
  <si>
    <t>16027-92-2</t>
  </si>
  <si>
    <t>FPS</t>
  </si>
  <si>
    <t>phosphenothious fluoride</t>
  </si>
  <si>
    <t>55753-39-4</t>
  </si>
  <si>
    <t>phosphenodithioic fluoride</t>
  </si>
  <si>
    <t>137649-46-8</t>
  </si>
  <si>
    <t>FPb</t>
  </si>
  <si>
    <t>lead monofluoride</t>
  </si>
  <si>
    <t>14986-72-2</t>
  </si>
  <si>
    <t>FPu</t>
  </si>
  <si>
    <t>plutonium monofluoride</t>
  </si>
  <si>
    <t>20882-16-0</t>
  </si>
  <si>
    <t>FRb</t>
  </si>
  <si>
    <t>rubidium fluoride</t>
  </si>
  <si>
    <t>13446-74-7</t>
  </si>
  <si>
    <t>FS</t>
  </si>
  <si>
    <t>monosulfur monofluoride</t>
  </si>
  <si>
    <t>16068-96-5</t>
  </si>
  <si>
    <t>FSc</t>
  </si>
  <si>
    <t>scandium monofluoride</t>
  </si>
  <si>
    <t>14017-33-5</t>
  </si>
  <si>
    <t>FSm</t>
  </si>
  <si>
    <t>samarium monofluoride</t>
  </si>
  <si>
    <t>17209-59-5</t>
  </si>
  <si>
    <t>FSn</t>
  </si>
  <si>
    <t>tin monofluoride</t>
  </si>
  <si>
    <t>13966-74-0</t>
  </si>
  <si>
    <t>FSr</t>
  </si>
  <si>
    <t>strontium monofluoride</t>
  </si>
  <si>
    <t>13569-27-2</t>
  </si>
  <si>
    <t>FTh</t>
  </si>
  <si>
    <t>thorium monofluoride</t>
  </si>
  <si>
    <t>51686-34-1</t>
  </si>
  <si>
    <t>FTi</t>
  </si>
  <si>
    <t>titanium fluoride</t>
  </si>
  <si>
    <t>18025-22-4</t>
  </si>
  <si>
    <t>FTl</t>
  </si>
  <si>
    <t>thallium monofluoride</t>
  </si>
  <si>
    <t>7789-27-7</t>
  </si>
  <si>
    <t>FW</t>
  </si>
  <si>
    <t>tungsten monofluoride</t>
  </si>
  <si>
    <t>51621-16-0</t>
  </si>
  <si>
    <t>FXe</t>
  </si>
  <si>
    <t>xenon monofluoride</t>
  </si>
  <si>
    <t>16757-14-5</t>
  </si>
  <si>
    <t>FY</t>
  </si>
  <si>
    <t>yttrium monofluoride</t>
  </si>
  <si>
    <t>13981-88-9</t>
  </si>
  <si>
    <t>FZr</t>
  </si>
  <si>
    <t>zirconium fluoride</t>
  </si>
  <si>
    <t>13569-28-3</t>
  </si>
  <si>
    <t>fluorine</t>
  </si>
  <si>
    <t>7782-41-4</t>
  </si>
  <si>
    <t>ferrous fluoride</t>
  </si>
  <si>
    <t>7789-28-8</t>
  </si>
  <si>
    <t>gallium difluoride</t>
  </si>
  <si>
    <t>51777-79-8</t>
  </si>
  <si>
    <t>gadolinium difluoride</t>
  </si>
  <si>
    <t>12259-19-7</t>
  </si>
  <si>
    <t>germanium difluoride</t>
  </si>
  <si>
    <t>13940-63-1</t>
  </si>
  <si>
    <t>difluorogermanone</t>
  </si>
  <si>
    <t>72190-38-6</t>
  </si>
  <si>
    <t>mercury fluoride</t>
  </si>
  <si>
    <t>7783-39-3</t>
  </si>
  <si>
    <t>13967-25-4</t>
  </si>
  <si>
    <t>holmium difluoride</t>
  </si>
  <si>
    <t>16087-64-2</t>
  </si>
  <si>
    <t>difluoroiodophosphine</t>
  </si>
  <si>
    <t>13819-11-9</t>
  </si>
  <si>
    <t>dipotassium difluoride</t>
  </si>
  <si>
    <t>12285-62-0</t>
  </si>
  <si>
    <t>krypton difluoride</t>
  </si>
  <si>
    <t>13773-81-4</t>
  </si>
  <si>
    <t>lanthanum difluoride</t>
  </si>
  <si>
    <t>15948-68-2</t>
  </si>
  <si>
    <t>12265-82-6</t>
  </si>
  <si>
    <t>magnesium fluoride</t>
  </si>
  <si>
    <t>7783-40-6</t>
  </si>
  <si>
    <t>manganese difluoride</t>
  </si>
  <si>
    <t>7782-64-1</t>
  </si>
  <si>
    <t>molybdenum difluoride</t>
  </si>
  <si>
    <t>20205-60-1</t>
  </si>
  <si>
    <t>molybdenum difluoride dioxide</t>
  </si>
  <si>
    <t>13824-57-2</t>
  </si>
  <si>
    <t>difluoroamino radical</t>
  </si>
  <si>
    <t>nitrosodifluoroamine</t>
  </si>
  <si>
    <t>14984-78-2</t>
  </si>
  <si>
    <t>disodium difluoride</t>
  </si>
  <si>
    <t>12285-64-2</t>
  </si>
  <si>
    <t>neodymium difluoride</t>
  </si>
  <si>
    <t>13940-76-6</t>
  </si>
  <si>
    <t>nickel difluoride</t>
  </si>
  <si>
    <t>10028-18-9</t>
  </si>
  <si>
    <t>oxygen difluoride</t>
  </si>
  <si>
    <t>7783-41-7</t>
  </si>
  <si>
    <t>thionyl fluoride</t>
  </si>
  <si>
    <t>7783-42-8</t>
  </si>
  <si>
    <t>difluorooxosilane</t>
  </si>
  <si>
    <t>14041-22-6</t>
  </si>
  <si>
    <t>13537-16-1</t>
  </si>
  <si>
    <t>perfluoroperoxide</t>
  </si>
  <si>
    <t>7783-44-0</t>
  </si>
  <si>
    <t>sulfuryl fluoride</t>
  </si>
  <si>
    <t>2699-79-8</t>
  </si>
  <si>
    <t>tungsten difluoride dioxide</t>
  </si>
  <si>
    <t>14118-73-1</t>
  </si>
  <si>
    <t>peroxydisulfuryl difluoride</t>
  </si>
  <si>
    <t>phosphorus difluoride</t>
  </si>
  <si>
    <t>13873-52-4</t>
  </si>
  <si>
    <t>lead difluoride</t>
  </si>
  <si>
    <t>7783-46-2</t>
  </si>
  <si>
    <t>platinum difluoride</t>
  </si>
  <si>
    <t>18820-56-9</t>
  </si>
  <si>
    <t>plutonium difluoride</t>
  </si>
  <si>
    <t>20882-15-9</t>
  </si>
  <si>
    <t>sulfur difluoride</t>
  </si>
  <si>
    <t>13814-25-0</t>
  </si>
  <si>
    <t>tungsten difluoride monosulfide</t>
  </si>
  <si>
    <t>41831-78-1</t>
  </si>
  <si>
    <t>difluorodisulfane</t>
  </si>
  <si>
    <t>13709-35-8</t>
  </si>
  <si>
    <t>thiothionyl fluoride</t>
  </si>
  <si>
    <t>16860-99-4</t>
  </si>
  <si>
    <t>101947-30-2</t>
  </si>
  <si>
    <t>tungsten difluoride disulfide</t>
  </si>
  <si>
    <t>41831-81-6</t>
  </si>
  <si>
    <t>scandium difluoride</t>
  </si>
  <si>
    <t>14017-34-6</t>
  </si>
  <si>
    <t>selenium difluoride</t>
  </si>
  <si>
    <t>70421-43-1</t>
  </si>
  <si>
    <t>difluorosilylene</t>
  </si>
  <si>
    <t>13966-66-0</t>
  </si>
  <si>
    <t>tin difluoride</t>
  </si>
  <si>
    <t>7783-47-3</t>
  </si>
  <si>
    <t>strontium fluoride</t>
  </si>
  <si>
    <t>7783-48-4</t>
  </si>
  <si>
    <t>thorium difluoride</t>
  </si>
  <si>
    <t>28844-11-3</t>
  </si>
  <si>
    <t>titanium difluoride</t>
  </si>
  <si>
    <t>13814-20-5</t>
  </si>
  <si>
    <t>dithallium difluoride</t>
  </si>
  <si>
    <t>31970-97-5</t>
  </si>
  <si>
    <t>tungsten difluoride</t>
  </si>
  <si>
    <t>33963-15-4</t>
  </si>
  <si>
    <t>xenon difluoride</t>
  </si>
  <si>
    <t>13709-36-9</t>
  </si>
  <si>
    <t>yttrium difluoride</t>
  </si>
  <si>
    <t>13981-89-0</t>
  </si>
  <si>
    <t>zinc difluoride</t>
  </si>
  <si>
    <t>7783-49-5</t>
  </si>
  <si>
    <t>13842-94-9</t>
  </si>
  <si>
    <t>iron trifluoride</t>
  </si>
  <si>
    <t>7783-50-8</t>
  </si>
  <si>
    <t>gallium trifluoride</t>
  </si>
  <si>
    <t>7783-51-9</t>
  </si>
  <si>
    <t>gadolinium trifluoride</t>
  </si>
  <si>
    <t>13765-26-9</t>
  </si>
  <si>
    <t>holmium trifluoride</t>
  </si>
  <si>
    <t>13760-78-6</t>
  </si>
  <si>
    <t>lanthanum trifluoride</t>
  </si>
  <si>
    <t>13709-38-1</t>
  </si>
  <si>
    <t>trilithium trifluoride</t>
  </si>
  <si>
    <t>110682-19-4</t>
  </si>
  <si>
    <t>lutetium trifluoride</t>
  </si>
  <si>
    <t>13760-81-1</t>
  </si>
  <si>
    <t>manganese trifluoride</t>
  </si>
  <si>
    <t>7783-53-1</t>
  </si>
  <si>
    <t>molybdenum trifluoride</t>
  </si>
  <si>
    <t>20193-58-2</t>
  </si>
  <si>
    <t>molybdenum trifluoride oxide</t>
  </si>
  <si>
    <t>22529-29-9</t>
  </si>
  <si>
    <t>molybdenum trifluoride sulfide</t>
  </si>
  <si>
    <t>67374-76-9</t>
  </si>
  <si>
    <t>nitrogen trifluoride</t>
  </si>
  <si>
    <t>7783-54-2</t>
  </si>
  <si>
    <t>nitrogen trifluoride oxide</t>
  </si>
  <si>
    <t>13847-65-9</t>
  </si>
  <si>
    <t>difluoroaminosulfonyl fluoride</t>
  </si>
  <si>
    <t>13709-30-3</t>
  </si>
  <si>
    <t>difluoraminooxysulfonyl fluoride</t>
  </si>
  <si>
    <t>thiazyl trifluoride</t>
  </si>
  <si>
    <t>15930-75-3</t>
  </si>
  <si>
    <t>sodium trifluorostannate</t>
  </si>
  <si>
    <t>13782-22-4</t>
  </si>
  <si>
    <t>neodymium trifluoride</t>
  </si>
  <si>
    <t>13709-42-7</t>
  </si>
  <si>
    <t>phosphoryl fluoride</t>
  </si>
  <si>
    <t>13478-20-1</t>
  </si>
  <si>
    <t>tantalum monoxide trifluoride</t>
  </si>
  <si>
    <t>20263-47-2</t>
  </si>
  <si>
    <t>vanadium trifluoride oxide</t>
  </si>
  <si>
    <t>13709-31-4</t>
  </si>
  <si>
    <t>phosphorus trifluoride</t>
  </si>
  <si>
    <t>7783-55-3</t>
  </si>
  <si>
    <t>thiophosphoryl fluoride</t>
  </si>
  <si>
    <t>2404-52-6</t>
  </si>
  <si>
    <t>praseodymium trifluoride</t>
  </si>
  <si>
    <t>13709-46-1</t>
  </si>
  <si>
    <t>plutonium trifluoride</t>
  </si>
  <si>
    <t>13842-83-6</t>
  </si>
  <si>
    <t>rhodium fluoride</t>
  </si>
  <si>
    <t>60804-25-3</t>
  </si>
  <si>
    <t>sulfur trifluoride</t>
  </si>
  <si>
    <t>30937-38-3</t>
  </si>
  <si>
    <t>tungsten trifluoride monosulfide</t>
  </si>
  <si>
    <t>41831-79-2</t>
  </si>
  <si>
    <t>antimony trifluoride</t>
  </si>
  <si>
    <t>7783-56-4</t>
  </si>
  <si>
    <t>scandium fluoride</t>
  </si>
  <si>
    <t>13709-47-2</t>
  </si>
  <si>
    <t>trifluorosilyl radical</t>
  </si>
  <si>
    <t>14835-14-4</t>
  </si>
  <si>
    <t>samarium trifluoride</t>
  </si>
  <si>
    <t>13765-24-7</t>
  </si>
  <si>
    <t>terbium trifluoride</t>
  </si>
  <si>
    <t>13708-63-9</t>
  </si>
  <si>
    <t>thorium trifluoride</t>
  </si>
  <si>
    <t>13842-84-7</t>
  </si>
  <si>
    <t>titanium trifluoride</t>
  </si>
  <si>
    <t>13470-08-1</t>
  </si>
  <si>
    <t>thallium trifluoride</t>
  </si>
  <si>
    <t>7783-57-5</t>
  </si>
  <si>
    <t>thulium trifluoride</t>
  </si>
  <si>
    <t>13760-79-7</t>
  </si>
  <si>
    <t>tungsten trifluoride</t>
  </si>
  <si>
    <t>51621-17-1</t>
  </si>
  <si>
    <t>yttrium trifluoride</t>
  </si>
  <si>
    <t>13709-49-4</t>
  </si>
  <si>
    <t>ytterbium trifluoride</t>
  </si>
  <si>
    <t>13760-80-0</t>
  </si>
  <si>
    <t>zirconium trifluoride</t>
  </si>
  <si>
    <t>13814-22-7</t>
  </si>
  <si>
    <t>germanium tetrafluoride</t>
  </si>
  <si>
    <t>7783-58-6</t>
  </si>
  <si>
    <t>digermanium tetrafluoride</t>
  </si>
  <si>
    <t>12332-08-0</t>
  </si>
  <si>
    <t>hafnium fluoride</t>
  </si>
  <si>
    <t>13709-52-9</t>
  </si>
  <si>
    <t>dimagnesium tetrafluoride</t>
  </si>
  <si>
    <t>56450-89-6</t>
  </si>
  <si>
    <t>58790-41-3</t>
  </si>
  <si>
    <t>molybdenum tetrafluoride</t>
  </si>
  <si>
    <t>23412-45-5</t>
  </si>
  <si>
    <t>molybdenum tetrafluoride oxide</t>
  </si>
  <si>
    <t>14459-59-7</t>
  </si>
  <si>
    <t>molybdenum tetrafluoride monosulfide</t>
  </si>
  <si>
    <t>70487-60-4</t>
  </si>
  <si>
    <t>tetrafluorohydrazine</t>
  </si>
  <si>
    <t>10036-47-2</t>
  </si>
  <si>
    <t>disodium tetrafluorostannate</t>
  </si>
  <si>
    <t>15007-55-3</t>
  </si>
  <si>
    <t>osmium oxide tetrafluoride</t>
  </si>
  <si>
    <t>38448-58-7</t>
  </si>
  <si>
    <t>diphosphorus tetrafluoride oxide</t>
  </si>
  <si>
    <t>13812-07-2</t>
  </si>
  <si>
    <t>rhenium tetrafluoride oxide</t>
  </si>
  <si>
    <t>17026-29-8</t>
  </si>
  <si>
    <t>sulfur tetrafluoride oxide</t>
  </si>
  <si>
    <t>13709-54-1</t>
  </si>
  <si>
    <t>tungsten tetrafluoride oxide</t>
  </si>
  <si>
    <t>13520-79-1</t>
  </si>
  <si>
    <t>xenon tetrafluoride oxide</t>
  </si>
  <si>
    <t>13774-85-1</t>
  </si>
  <si>
    <t>diphosphorus tetrafluoride</t>
  </si>
  <si>
    <t>13824-74-3</t>
  </si>
  <si>
    <t>lead tetrafluoride</t>
  </si>
  <si>
    <t>7783-59-7</t>
  </si>
  <si>
    <t>platinum tetrafluoride</t>
  </si>
  <si>
    <t>13455-15-7</t>
  </si>
  <si>
    <t>plutonium tetrafluoride</t>
  </si>
  <si>
    <t>13709-56-3</t>
  </si>
  <si>
    <t>sulfur tetrafluoride</t>
  </si>
  <si>
    <t>7783-60-0</t>
  </si>
  <si>
    <t>tungsten tetrafluoride monosulfide</t>
  </si>
  <si>
    <t>41831-80-5</t>
  </si>
  <si>
    <t>selenium tetrafluoride</t>
  </si>
  <si>
    <t>13465-66-2</t>
  </si>
  <si>
    <t>silicon tetrafluoride</t>
  </si>
  <si>
    <t>7783-61-1</t>
  </si>
  <si>
    <t>ditin tetrafluoride</t>
  </si>
  <si>
    <t>130950-28-6</t>
  </si>
  <si>
    <t>7783-63-3</t>
  </si>
  <si>
    <t>uranium tetrafluoride</t>
  </si>
  <si>
    <t>10049-14-6</t>
  </si>
  <si>
    <t>tungsten tetrafluoride</t>
  </si>
  <si>
    <t>13766-47-7</t>
  </si>
  <si>
    <t>xenon tetrafluoride</t>
  </si>
  <si>
    <t>13709-61-0</t>
  </si>
  <si>
    <t>zirconium tetrafluoride</t>
  </si>
  <si>
    <t>7783-64-4</t>
  </si>
  <si>
    <t>iodine pentafluoride</t>
  </si>
  <si>
    <t>7783-66-6</t>
  </si>
  <si>
    <t>molybdenum pentafluoride</t>
  </si>
  <si>
    <t>13819-84-6</t>
  </si>
  <si>
    <t>rhenium monoxide pentafluoride</t>
  </si>
  <si>
    <t>23377-53-9</t>
  </si>
  <si>
    <t>phosphorus pentafluoride</t>
  </si>
  <si>
    <t>7647-19-0</t>
  </si>
  <si>
    <t>plutonium pentafluoride</t>
  </si>
  <si>
    <t>31479-19-3</t>
  </si>
  <si>
    <t>disulfur decafluoride</t>
  </si>
  <si>
    <t>10546-01-7</t>
  </si>
  <si>
    <t>antimony pentafluoride</t>
  </si>
  <si>
    <t>7783-70-2</t>
  </si>
  <si>
    <t>tantalum pentafluoride</t>
  </si>
  <si>
    <t>7783-71-3</t>
  </si>
  <si>
    <t>uranium pentafluoride</t>
  </si>
  <si>
    <t>13775-07-0</t>
  </si>
  <si>
    <t>tungsten pentafluoride</t>
  </si>
  <si>
    <t>19357-83-6</t>
  </si>
  <si>
    <t>diiron hexafluoride</t>
  </si>
  <si>
    <t>17114-45-3</t>
  </si>
  <si>
    <t>lanthanum trifluoride dimer</t>
  </si>
  <si>
    <t>12592-31-3</t>
  </si>
  <si>
    <t>molybdenum hexafluoride</t>
  </si>
  <si>
    <t>7783-77-9</t>
  </si>
  <si>
    <t>nitridotriphosphorous hexafluoride</t>
  </si>
  <si>
    <t>56564-56-8</t>
  </si>
  <si>
    <t>osmium hexafluoride</t>
  </si>
  <si>
    <t>13768-38-2</t>
  </si>
  <si>
    <t>plutonium hexafluoride</t>
  </si>
  <si>
    <t>13693-06-6</t>
  </si>
  <si>
    <t>rhenium hexafluoride</t>
  </si>
  <si>
    <t>10049-17-9</t>
  </si>
  <si>
    <t>sulfur hexafluoride</t>
  </si>
  <si>
    <t>2551-62-4</t>
  </si>
  <si>
    <t>selenium hexafluoride</t>
  </si>
  <si>
    <t>7783-79-1</t>
  </si>
  <si>
    <t>hexafluorodisilane</t>
  </si>
  <si>
    <t>13830-68-7</t>
  </si>
  <si>
    <t>tritin hexafluoride</t>
  </si>
  <si>
    <t>12324-60-6</t>
  </si>
  <si>
    <t>tellurium hexafluoride</t>
  </si>
  <si>
    <t>7783-80-4</t>
  </si>
  <si>
    <t>uranium hexafluoride</t>
  </si>
  <si>
    <t>7783-81-5</t>
  </si>
  <si>
    <t>tungsten hexafluoride</t>
  </si>
  <si>
    <t>7783-82-6</t>
  </si>
  <si>
    <t>xenon hexafluoride</t>
  </si>
  <si>
    <t>13693-09-9</t>
  </si>
  <si>
    <t>iodine fluoride</t>
  </si>
  <si>
    <t>16921-96-3</t>
  </si>
  <si>
    <t>pentafluorosulfanyldifluoroamine</t>
  </si>
  <si>
    <t>13693-10-2</t>
  </si>
  <si>
    <t>rhenium heptafluoride</t>
  </si>
  <si>
    <t>17029-21-9</t>
  </si>
  <si>
    <t>octafluorotrisilane</t>
  </si>
  <si>
    <t>14521-14-3</t>
  </si>
  <si>
    <t>molybdenum fluoride</t>
  </si>
  <si>
    <t>65653-18-1</t>
  </si>
  <si>
    <t>sulfur fluoride</t>
  </si>
  <si>
    <t>5714-22-7</t>
  </si>
  <si>
    <t>65653-05-6</t>
  </si>
  <si>
    <t>FeAsS</t>
  </si>
  <si>
    <t>iron arsenic sulfide</t>
  </si>
  <si>
    <t>arsenopyrite</t>
  </si>
  <si>
    <t>iron(II) bromide</t>
  </si>
  <si>
    <t>7789-46-0</t>
  </si>
  <si>
    <t>iron(III) bromide</t>
  </si>
  <si>
    <t>iron(III) bromide hexahydrate</t>
  </si>
  <si>
    <t>siderite</t>
  </si>
  <si>
    <t>iron oxalate</t>
  </si>
  <si>
    <t>iron pentacarbonyl</t>
  </si>
  <si>
    <t>13463-40-6</t>
  </si>
  <si>
    <t>pentacarbonyl iron</t>
  </si>
  <si>
    <t>ferrocene</t>
  </si>
  <si>
    <t>iron(II) chloride</t>
  </si>
  <si>
    <t>iron(III) chloride</t>
  </si>
  <si>
    <t>7705-08-0</t>
  </si>
  <si>
    <t>chromite (ore)</t>
  </si>
  <si>
    <t>iron(II) fluoride tetrahydrate</t>
  </si>
  <si>
    <t>FeI</t>
  </si>
  <si>
    <t>iron monoiodide</t>
  </si>
  <si>
    <t>33019-21-5</t>
  </si>
  <si>
    <t>iron diiodide</t>
  </si>
  <si>
    <t>7783-86-0</t>
  </si>
  <si>
    <t>iron(II) iodide</t>
  </si>
  <si>
    <t>iron(II) iodide tetrahydrate</t>
  </si>
  <si>
    <t>iron(III) iodide</t>
  </si>
  <si>
    <t>iron(II) orthomolybdate</t>
  </si>
  <si>
    <t>FeO</t>
  </si>
  <si>
    <t>iron monoxide</t>
  </si>
  <si>
    <t>1345-25-1</t>
  </si>
  <si>
    <t>iron(II) oxide</t>
  </si>
  <si>
    <t>wüstite</t>
  </si>
  <si>
    <t>iron dioxide</t>
  </si>
  <si>
    <t>12411-15-3</t>
  </si>
  <si>
    <t>goethite</t>
  </si>
  <si>
    <t>limonite</t>
  </si>
  <si>
    <t>iron(II) hydroxide</t>
  </si>
  <si>
    <t>iron(III) hydroxide</t>
  </si>
  <si>
    <t>ferrous sulfate</t>
  </si>
  <si>
    <t>7720-78-7</t>
  </si>
  <si>
    <t>iron(II) dihydrogen phosphate</t>
  </si>
  <si>
    <t>FeP</t>
  </si>
  <si>
    <t>iron(III) phosphide</t>
  </si>
  <si>
    <t>FeS</t>
  </si>
  <si>
    <t>iron sulfide</t>
  </si>
  <si>
    <t>1317-96-0</t>
  </si>
  <si>
    <t>iron(II) sulfide</t>
  </si>
  <si>
    <t>pyrite</t>
  </si>
  <si>
    <t>1309-36-0</t>
  </si>
  <si>
    <t>fool's gold</t>
  </si>
  <si>
    <t>iron(IV) sulfide</t>
  </si>
  <si>
    <t>12068-85-8</t>
  </si>
  <si>
    <t>marcasite</t>
  </si>
  <si>
    <t>FeSe</t>
  </si>
  <si>
    <t>iron(II) selenide</t>
  </si>
  <si>
    <t>FeTe</t>
  </si>
  <si>
    <t>iron(II) telluride</t>
  </si>
  <si>
    <t>iron(II) metatitanate</t>
  </si>
  <si>
    <t>iron(III) orthovanadate</t>
  </si>
  <si>
    <t>iron(II) orthotungstate</t>
  </si>
  <si>
    <t>iron(II) metazirconate</t>
  </si>
  <si>
    <t>diiron diiodide</t>
  </si>
  <si>
    <t>92785-64-3</t>
  </si>
  <si>
    <t>diiron tetraiodide</t>
  </si>
  <si>
    <t>92785-63-2</t>
  </si>
  <si>
    <t>iron oxide</t>
  </si>
  <si>
    <t>1317-60-8</t>
  </si>
  <si>
    <t>iron(III) oxide</t>
  </si>
  <si>
    <t>hematite</t>
  </si>
  <si>
    <t>venetian red</t>
  </si>
  <si>
    <t>8011-97-0</t>
  </si>
  <si>
    <t>ferric sulfate</t>
  </si>
  <si>
    <t>10028-22-5</t>
  </si>
  <si>
    <t>iron(III) sulfate</t>
  </si>
  <si>
    <t>iron(III) orthotungstate</t>
  </si>
  <si>
    <t>diiron phosphide</t>
  </si>
  <si>
    <t>fayalite</t>
  </si>
  <si>
    <t>chrysotile</t>
  </si>
  <si>
    <t>12001-28-4</t>
  </si>
  <si>
    <t>white asbestos</t>
  </si>
  <si>
    <t>magnetite</t>
  </si>
  <si>
    <t>1309-38-2</t>
  </si>
  <si>
    <t>triiron(II, III) tetraoxide</t>
  </si>
  <si>
    <t>iron(tri) phosphide</t>
  </si>
  <si>
    <t>amosite</t>
  </si>
  <si>
    <t>12172-73-5</t>
  </si>
  <si>
    <t>brown asbestos</t>
  </si>
  <si>
    <t>grunerite</t>
  </si>
  <si>
    <t>GaAs</t>
  </si>
  <si>
    <t>gallium(III) arsenide</t>
  </si>
  <si>
    <t>gallium(III) orthoarsenate</t>
  </si>
  <si>
    <t>gallium(III) bromide</t>
  </si>
  <si>
    <t>13450-88-9</t>
  </si>
  <si>
    <t>gallium(III) acetate</t>
  </si>
  <si>
    <t>gallium(II) chloride</t>
  </si>
  <si>
    <t>128579-09-9</t>
  </si>
  <si>
    <t>gallium trichloride</t>
  </si>
  <si>
    <t>13450-90-3</t>
  </si>
  <si>
    <t>gallium(II) iodide</t>
  </si>
  <si>
    <t>gallium(III) iodide</t>
  </si>
  <si>
    <t>13450-91-4</t>
  </si>
  <si>
    <t>GaN</t>
  </si>
  <si>
    <t>gallium(III) nitride</t>
  </si>
  <si>
    <t>gallium(III) hydroxide</t>
  </si>
  <si>
    <t>gallium(III) orthophosphate</t>
  </si>
  <si>
    <t>GaSb</t>
  </si>
  <si>
    <t>gallium(III) antimonide</t>
  </si>
  <si>
    <t>12064-03-8</t>
  </si>
  <si>
    <t>GaTe</t>
  </si>
  <si>
    <t>gallium(II) telluride</t>
  </si>
  <si>
    <t>12024-14-5</t>
  </si>
  <si>
    <t>gallium(III) oxide</t>
  </si>
  <si>
    <t>12024-21-4</t>
  </si>
  <si>
    <t>gallium(III) sulfate octadecahydrate</t>
  </si>
  <si>
    <t>gallium(III) sulfide</t>
  </si>
  <si>
    <t>gallium(III) telluride</t>
  </si>
  <si>
    <t>germanium(IV) bromide</t>
  </si>
  <si>
    <t>13450-92-5</t>
  </si>
  <si>
    <t>2-germaacetic acid</t>
  </si>
  <si>
    <t>germanium(II) iodide</t>
  </si>
  <si>
    <t>13573-08-5</t>
  </si>
  <si>
    <t>germanium(IV) iodide</t>
  </si>
  <si>
    <t>13450-95-8</t>
  </si>
  <si>
    <t>GeO</t>
  </si>
  <si>
    <t>germanium(II) oxide</t>
  </si>
  <si>
    <t>20619-16-3</t>
  </si>
  <si>
    <t>HAt</t>
  </si>
  <si>
    <t>hydrogen astatide</t>
  </si>
  <si>
    <t>HBr</t>
  </si>
  <si>
    <t>hydrogen bromide</t>
  </si>
  <si>
    <t>10035-10-6</t>
  </si>
  <si>
    <t>hydrobromic acid</t>
  </si>
  <si>
    <t>HCCH</t>
  </si>
  <si>
    <t>ethyne</t>
  </si>
  <si>
    <t>HCN</t>
  </si>
  <si>
    <t>hydrocyanic acid</t>
  </si>
  <si>
    <t>hydrogen cyanide</t>
  </si>
  <si>
    <t>formamide</t>
  </si>
  <si>
    <t>methanamide</t>
  </si>
  <si>
    <t>HCOOH</t>
  </si>
  <si>
    <t>formic acid</t>
  </si>
  <si>
    <t>methanoic acid</t>
  </si>
  <si>
    <t>ammonium formate</t>
  </si>
  <si>
    <t>hydrogen carbonate ion</t>
  </si>
  <si>
    <t>lactic acid</t>
  </si>
  <si>
    <t>pyridinium ion</t>
  </si>
  <si>
    <t>ascorbic acid</t>
  </si>
  <si>
    <t>thiamine hydrochloride</t>
  </si>
  <si>
    <t>hydrochloric acid</t>
  </si>
  <si>
    <t>7647-01-0</t>
  </si>
  <si>
    <t>hydrogen chloride</t>
  </si>
  <si>
    <t>HClO</t>
  </si>
  <si>
    <t>hypochlorous acid</t>
  </si>
  <si>
    <t>7790-92-3</t>
  </si>
  <si>
    <t>chlorous acid</t>
  </si>
  <si>
    <t>13898-47-0</t>
  </si>
  <si>
    <t>chloric acid</t>
  </si>
  <si>
    <t>7790-93-4</t>
  </si>
  <si>
    <t>perchloric acid</t>
  </si>
  <si>
    <t>7601-90-3</t>
  </si>
  <si>
    <t>HDO</t>
  </si>
  <si>
    <t>semiheavy water</t>
  </si>
  <si>
    <t>14940-63-7</t>
  </si>
  <si>
    <t>water-d1</t>
  </si>
  <si>
    <t>HF</t>
  </si>
  <si>
    <t>hydrofluoric acid</t>
  </si>
  <si>
    <t>7664-39-3</t>
  </si>
  <si>
    <t>HI</t>
  </si>
  <si>
    <t>hydroiodic acid</t>
  </si>
  <si>
    <t>10034-85-2</t>
  </si>
  <si>
    <t>iodic acid</t>
  </si>
  <si>
    <t>nitrous acid</t>
  </si>
  <si>
    <t>7782-77-6</t>
  </si>
  <si>
    <t>nitric acid</t>
  </si>
  <si>
    <t>7697-37-2</t>
  </si>
  <si>
    <t>hydrogen nitrate</t>
  </si>
  <si>
    <t>hydrazoic acid</t>
  </si>
  <si>
    <t>7782-79-8</t>
  </si>
  <si>
    <t>HOCl</t>
  </si>
  <si>
    <t>HOF</t>
  </si>
  <si>
    <t>hypofluorous acid</t>
  </si>
  <si>
    <t>14034-79-8</t>
  </si>
  <si>
    <t>HOOCCOOH</t>
  </si>
  <si>
    <t>oxalic acid</t>
  </si>
  <si>
    <t>hydrogen phosphate ion</t>
  </si>
  <si>
    <t>hydrogen sulfite ion</t>
  </si>
  <si>
    <t>hydrogen sulfate</t>
  </si>
  <si>
    <t>HTO</t>
  </si>
  <si>
    <t>partially tritiated water</t>
  </si>
  <si>
    <t>13670-17-2</t>
  </si>
  <si>
    <t>water-t</t>
  </si>
  <si>
    <t>hydrogen</t>
  </si>
  <si>
    <t>1333-74-0</t>
  </si>
  <si>
    <t>acrylonitrile</t>
  </si>
  <si>
    <t>carbonic acid</t>
  </si>
  <si>
    <t>107-32-4</t>
  </si>
  <si>
    <t>sulfine</t>
  </si>
  <si>
    <t>40100-16-1</t>
  </si>
  <si>
    <t>144-62-7</t>
  </si>
  <si>
    <t>tartaric acid</t>
  </si>
  <si>
    <t>phthalic acid</t>
  </si>
  <si>
    <t>chromic acid</t>
  </si>
  <si>
    <t>hydrazine</t>
  </si>
  <si>
    <t>water</t>
  </si>
  <si>
    <t>7732-18-5</t>
  </si>
  <si>
    <t>hydrogen peroxide</t>
  </si>
  <si>
    <t>7722-84-1</t>
  </si>
  <si>
    <t>dihydrogen phosphate ion</t>
  </si>
  <si>
    <t>hydrogen sulfide</t>
  </si>
  <si>
    <t>hydrosulfuric acid</t>
  </si>
  <si>
    <t>sulfurous acid</t>
  </si>
  <si>
    <t>sulfuric acid</t>
  </si>
  <si>
    <t>7664-93-9</t>
  </si>
  <si>
    <t>disulfuric acid</t>
  </si>
  <si>
    <t>peroxydisulfuric acid</t>
  </si>
  <si>
    <t>selenous acid</t>
  </si>
  <si>
    <t>selenic acid</t>
  </si>
  <si>
    <t>silicic acid</t>
  </si>
  <si>
    <t>7699-41-4</t>
  </si>
  <si>
    <t>tellurous acid</t>
  </si>
  <si>
    <t>titanic acid</t>
  </si>
  <si>
    <t>arsenic acid</t>
  </si>
  <si>
    <t>zwitterion</t>
  </si>
  <si>
    <t>hydronium ion</t>
  </si>
  <si>
    <t>phosphoric acid</t>
  </si>
  <si>
    <t>7664-38-2</t>
  </si>
  <si>
    <t>perxenic acid</t>
  </si>
  <si>
    <t>telluric acid</t>
  </si>
  <si>
    <t>hafnium(IV) bromide</t>
  </si>
  <si>
    <t>13777-22-5</t>
  </si>
  <si>
    <t>hafnium(IV) fluoride</t>
  </si>
  <si>
    <t>hafnium(IV) oxychloride octahydrate</t>
  </si>
  <si>
    <t>hafnium(IV) acetate, basic</t>
  </si>
  <si>
    <t>hafnium(IV) sulfate</t>
  </si>
  <si>
    <t>mercury(II) bromate dihydrate</t>
  </si>
  <si>
    <t>mercury(II) bromide</t>
  </si>
  <si>
    <t>7789-47-1</t>
  </si>
  <si>
    <t>mercury(II) acetate</t>
  </si>
  <si>
    <t>mercury(II) benzoate monohydrate</t>
  </si>
  <si>
    <t>mercury(I) perchlorate tetrahydrate</t>
  </si>
  <si>
    <t>mercury(II) perchlorate trihydrate</t>
  </si>
  <si>
    <t>mercury(II) chloride</t>
  </si>
  <si>
    <t>7487-94-7</t>
  </si>
  <si>
    <t>mercury(II) iodate</t>
  </si>
  <si>
    <t>mercury(II) iodide</t>
  </si>
  <si>
    <t>7774-29-0</t>
  </si>
  <si>
    <t>mercury(II) nitrate monohydrate</t>
  </si>
  <si>
    <t>mercury(II) fulminate</t>
  </si>
  <si>
    <t>628-86-4</t>
  </si>
  <si>
    <t>HgO</t>
  </si>
  <si>
    <t>mercury(II) oxide</t>
  </si>
  <si>
    <t>21908-53-2</t>
  </si>
  <si>
    <t>mercury(II) sulfide</t>
  </si>
  <si>
    <t>cinnabar</t>
  </si>
  <si>
    <t>mercury(II) thiocyanate</t>
  </si>
  <si>
    <t>HgSe</t>
  </si>
  <si>
    <t>mercury(II) selenide</t>
  </si>
  <si>
    <t>mercury(II) selenite</t>
  </si>
  <si>
    <t>HgTe</t>
  </si>
  <si>
    <t>mercury(II) telluride</t>
  </si>
  <si>
    <t>mercury(II) tellurite</t>
  </si>
  <si>
    <t>mercury(II) tungstate</t>
  </si>
  <si>
    <t>mercury(I) bromide</t>
  </si>
  <si>
    <t>15385-58-7</t>
  </si>
  <si>
    <t>mercury(I) chloride</t>
  </si>
  <si>
    <t>10112-91-1</t>
  </si>
  <si>
    <t>mercury(I) iodide</t>
  </si>
  <si>
    <t>15385-57-6</t>
  </si>
  <si>
    <t>mercury(II) orthoarsenate</t>
  </si>
  <si>
    <t>IBr</t>
  </si>
  <si>
    <t>iodine(I) bromide</t>
  </si>
  <si>
    <t>7789-33-5</t>
  </si>
  <si>
    <t>iodine(III) bromide</t>
  </si>
  <si>
    <t>ICl</t>
  </si>
  <si>
    <t>Iodine monochloride</t>
  </si>
  <si>
    <t>7790-99-0</t>
  </si>
  <si>
    <t>iodine(III) chloride</t>
  </si>
  <si>
    <t>iodate ion</t>
  </si>
  <si>
    <t>iodine</t>
  </si>
  <si>
    <t>7553-56-2</t>
  </si>
  <si>
    <t>triiodide ion</t>
  </si>
  <si>
    <t>InAs</t>
  </si>
  <si>
    <t>indium(III) arsenide</t>
  </si>
  <si>
    <t>InBr</t>
  </si>
  <si>
    <t>indium(I) bromide</t>
  </si>
  <si>
    <t>14280-53-6</t>
  </si>
  <si>
    <t>indium(III) bromodiiodide</t>
  </si>
  <si>
    <t>indium(III) dibromoiodide</t>
  </si>
  <si>
    <t>indium(III) bromide</t>
  </si>
  <si>
    <t>13465-09-3</t>
  </si>
  <si>
    <t>InCl</t>
  </si>
  <si>
    <t>indium(I) chloride</t>
  </si>
  <si>
    <t>13465-10-6</t>
  </si>
  <si>
    <t>indium(II) chloride</t>
  </si>
  <si>
    <t>indium(III) chloride</t>
  </si>
  <si>
    <t>10025-82-8</t>
  </si>
  <si>
    <t>indium(III) chloride tetrahydrate</t>
  </si>
  <si>
    <t>InI</t>
  </si>
  <si>
    <t>indium(I) iodide</t>
  </si>
  <si>
    <t>13966-94-4</t>
  </si>
  <si>
    <t>indium(III) iodate</t>
  </si>
  <si>
    <t>indium(II) iodide</t>
  </si>
  <si>
    <t>indium(III) iodide</t>
  </si>
  <si>
    <t>13510-35-5</t>
  </si>
  <si>
    <t>indium(III) nitrate tetrahemihydrate</t>
  </si>
  <si>
    <t>indium(III) hydroxide</t>
  </si>
  <si>
    <t>InP</t>
  </si>
  <si>
    <t>indium(III) phosphide</t>
  </si>
  <si>
    <t>22398-80-7</t>
  </si>
  <si>
    <t>indium(III) orthophosphate</t>
  </si>
  <si>
    <t>InS</t>
  </si>
  <si>
    <t>indium(II) sulfide</t>
  </si>
  <si>
    <t>12030-14-7</t>
  </si>
  <si>
    <t>InSb</t>
  </si>
  <si>
    <t>indium(III) antimonide</t>
  </si>
  <si>
    <t>1312-41-0</t>
  </si>
  <si>
    <t>InTe</t>
  </si>
  <si>
    <t>indium(II) telluride</t>
  </si>
  <si>
    <t>12030-19-2</t>
  </si>
  <si>
    <t>indium(III) oxide</t>
  </si>
  <si>
    <t>1312-43-2</t>
  </si>
  <si>
    <t>indium(III) sulfate monohydrate</t>
  </si>
  <si>
    <t>indium(III) sulfide</t>
  </si>
  <si>
    <t>indium(III) selenide</t>
  </si>
  <si>
    <t>indium(III) telluride</t>
  </si>
  <si>
    <t>KCN</t>
  </si>
  <si>
    <t>potassium cyanide</t>
  </si>
  <si>
    <t>151-50-8</t>
  </si>
  <si>
    <t>KCNS</t>
  </si>
  <si>
    <t>potassium thiocyanate</t>
  </si>
  <si>
    <t>333-20-0</t>
  </si>
  <si>
    <t>potassium chloride</t>
  </si>
  <si>
    <t>7447-40-7</t>
  </si>
  <si>
    <t>potassium chlorate</t>
  </si>
  <si>
    <t>potassium perchlorate</t>
  </si>
  <si>
    <t>7778-74-7</t>
  </si>
  <si>
    <t>KF</t>
  </si>
  <si>
    <t>potassium fluoride</t>
  </si>
  <si>
    <t>13455-21-1</t>
  </si>
  <si>
    <t>potassium permanganate</t>
  </si>
  <si>
    <t>7722-64-7</t>
  </si>
  <si>
    <t>potassium manganate</t>
  </si>
  <si>
    <t>10294-64-1</t>
  </si>
  <si>
    <t>lanthanum(III) chloride</t>
  </si>
  <si>
    <t>10099-58-8</t>
  </si>
  <si>
    <t>lanthanum(III) phosphate</t>
  </si>
  <si>
    <t>14913-14-5</t>
  </si>
  <si>
    <t>lanthanum(III) phosphate crystal hemihydrate</t>
  </si>
  <si>
    <t>keatite</t>
  </si>
  <si>
    <t>LiBr</t>
  </si>
  <si>
    <t>lithium bromide</t>
  </si>
  <si>
    <t>7550-35-8</t>
  </si>
  <si>
    <t>lithium bromide dihydrate</t>
  </si>
  <si>
    <t>lithium bromate</t>
  </si>
  <si>
    <t>LiCN</t>
  </si>
  <si>
    <t>lithium cyanide</t>
  </si>
  <si>
    <t>lithium ethoxide</t>
  </si>
  <si>
    <t>LiF</t>
  </si>
  <si>
    <t>lithium hydrogen sulfate</t>
  </si>
  <si>
    <t>lithium iodate</t>
  </si>
  <si>
    <t>LiNa</t>
  </si>
  <si>
    <t>sodium lithium</t>
  </si>
  <si>
    <t>lithium nitrate</t>
  </si>
  <si>
    <t>lithium nitrate monohydrate</t>
  </si>
  <si>
    <t>lithium tantalate</t>
  </si>
  <si>
    <t>lithium metatantalate</t>
  </si>
  <si>
    <t>lithium metavanadate dihydrate</t>
  </si>
  <si>
    <t>lithium tetraborate pentahydrate</t>
  </si>
  <si>
    <t>lithium chromate</t>
  </si>
  <si>
    <t>lithium chromate dihydrate</t>
  </si>
  <si>
    <t>lithium dichromate</t>
  </si>
  <si>
    <t>lithium orthomolybdate</t>
  </si>
  <si>
    <t>13568-40-6</t>
  </si>
  <si>
    <t>lithium metaniobate</t>
  </si>
  <si>
    <t>lithium sulfate</t>
  </si>
  <si>
    <t>10377-48-7</t>
  </si>
  <si>
    <t>lithium selenite</t>
  </si>
  <si>
    <t>lithium selenate</t>
  </si>
  <si>
    <t>lithium metasilicate</t>
  </si>
  <si>
    <t>10102-24-6</t>
  </si>
  <si>
    <t>lithium orthosilicate</t>
  </si>
  <si>
    <t>lithium tellurite</t>
  </si>
  <si>
    <t>lithium tellurate</t>
  </si>
  <si>
    <t>lithium metatitanate</t>
  </si>
  <si>
    <t>12031-82-2</t>
  </si>
  <si>
    <t>lithium orthotungstate</t>
  </si>
  <si>
    <t>13568-45-1</t>
  </si>
  <si>
    <t>lithium metazirconate</t>
  </si>
  <si>
    <t>magnesium aluminate</t>
  </si>
  <si>
    <t>magnesium arsenide</t>
  </si>
  <si>
    <t>12044-49-4</t>
  </si>
  <si>
    <t>magnesium carbonate</t>
  </si>
  <si>
    <t>546-93-0</t>
  </si>
  <si>
    <t>magnesite</t>
  </si>
  <si>
    <t>magnesium oxalate</t>
  </si>
  <si>
    <t>magnesium chlorate</t>
  </si>
  <si>
    <t>magnesium chlorate hydrate</t>
  </si>
  <si>
    <t>magnesium chloride</t>
  </si>
  <si>
    <t>7786-30-3</t>
  </si>
  <si>
    <t>magnesium chromate</t>
  </si>
  <si>
    <t>magnesium chromate pentahydrate</t>
  </si>
  <si>
    <t>magnesium iodide</t>
  </si>
  <si>
    <t>10377-58-9</t>
  </si>
  <si>
    <t>magnesium molybdate</t>
  </si>
  <si>
    <t>magnesium ammonium phosphate hexahydrate</t>
  </si>
  <si>
    <t>magnesium nitrate</t>
  </si>
  <si>
    <t>magnesium nitrate hexahydrate</t>
  </si>
  <si>
    <t>montmorillonite (clay)</t>
  </si>
  <si>
    <t>MgO</t>
  </si>
  <si>
    <t>magnesium oxide</t>
  </si>
  <si>
    <t>1309-48-4</t>
  </si>
  <si>
    <t>magnesia</t>
  </si>
  <si>
    <t>periclase</t>
  </si>
  <si>
    <t>magnesium hydroxide</t>
  </si>
  <si>
    <t>milk of magnesia</t>
  </si>
  <si>
    <t>MgPo</t>
  </si>
  <si>
    <t>magnesium polonide</t>
  </si>
  <si>
    <t>MgS</t>
  </si>
  <si>
    <t>magnesium sulfide</t>
  </si>
  <si>
    <t>12032-36-9</t>
  </si>
  <si>
    <t>magnesium sulfate</t>
  </si>
  <si>
    <t>7487-88-9</t>
  </si>
  <si>
    <t>MgSe</t>
  </si>
  <si>
    <t>magnesium selenide</t>
  </si>
  <si>
    <t>magnesium selenite</t>
  </si>
  <si>
    <t>magnesium selenate</t>
  </si>
  <si>
    <t>magnesium metasilicate</t>
  </si>
  <si>
    <t>13776-74-4</t>
  </si>
  <si>
    <t>enstatite</t>
  </si>
  <si>
    <t>magnesium metatitanate</t>
  </si>
  <si>
    <t>12032-30-3</t>
  </si>
  <si>
    <t>magnesium metavanadate</t>
  </si>
  <si>
    <t>magnesium tungstate</t>
  </si>
  <si>
    <t>13573-11-0</t>
  </si>
  <si>
    <t>amesite</t>
  </si>
  <si>
    <t>magnesium pyrophosphate</t>
  </si>
  <si>
    <t>forsterite</t>
  </si>
  <si>
    <t>10034-94-3</t>
  </si>
  <si>
    <t>magnesium bismuthide</t>
  </si>
  <si>
    <t>magnesium phosphide</t>
  </si>
  <si>
    <t>talc</t>
  </si>
  <si>
    <t>magnesium orthovanadate</t>
  </si>
  <si>
    <t>MnAs</t>
  </si>
  <si>
    <t>manganese(III) arsenide</t>
  </si>
  <si>
    <t>MnBi</t>
  </si>
  <si>
    <t>manganese(III) bismuthide</t>
  </si>
  <si>
    <t>manganese(II) bromide</t>
  </si>
  <si>
    <t>13446-03-2</t>
  </si>
  <si>
    <t>manganese(II) bromide tetrahydrate</t>
  </si>
  <si>
    <t>manganese(II) formate</t>
  </si>
  <si>
    <t>manganese(II) formate dihydrate</t>
  </si>
  <si>
    <t>manganese(II) carbonate</t>
  </si>
  <si>
    <t>manganese(II) chloride</t>
  </si>
  <si>
    <t>manganese(II) fluoride</t>
  </si>
  <si>
    <t>manganese(II) iodide</t>
  </si>
  <si>
    <t>manganese(II) orthomolybdate</t>
  </si>
  <si>
    <t>manganese(II) nitrate</t>
  </si>
  <si>
    <t>manganese(II) nitrate tetrahydrate</t>
  </si>
  <si>
    <t>MnO</t>
  </si>
  <si>
    <t>manganese(II) oxide</t>
  </si>
  <si>
    <t>1344-43-0</t>
  </si>
  <si>
    <t>manganese hydroxide</t>
  </si>
  <si>
    <t>MnOOH</t>
  </si>
  <si>
    <t>manganite</t>
  </si>
  <si>
    <t>manganese dioxide</t>
  </si>
  <si>
    <t>1313-13-9</t>
  </si>
  <si>
    <t>pyrolusite</t>
  </si>
  <si>
    <t>permanganate ion</t>
  </si>
  <si>
    <t>barysilate</t>
  </si>
  <si>
    <t>MnS</t>
  </si>
  <si>
    <t>manganese sulfide</t>
  </si>
  <si>
    <t>18820-29-6</t>
  </si>
  <si>
    <t>MnTe</t>
  </si>
  <si>
    <t>manganese(II) telluride</t>
  </si>
  <si>
    <t>manganese(II) metazirconate</t>
  </si>
  <si>
    <t>manganese(III) oxide</t>
  </si>
  <si>
    <t>manganese(II) arsenide</t>
  </si>
  <si>
    <t>manganese(II,III) oxide</t>
  </si>
  <si>
    <t>trimanganese tetroxide</t>
  </si>
  <si>
    <t>hausmannite</t>
  </si>
  <si>
    <t>manganese(II) phosphide</t>
  </si>
  <si>
    <t>manganese(II) antimonide</t>
  </si>
  <si>
    <t>molybdenum(II) bromide</t>
  </si>
  <si>
    <t>13446-56-5</t>
  </si>
  <si>
    <t>molybdenum(III) bromide</t>
  </si>
  <si>
    <t>13446-57-6</t>
  </si>
  <si>
    <t>molybdenum(II) chloride</t>
  </si>
  <si>
    <t>molybdenum(III) chloride</t>
  </si>
  <si>
    <t>molybdenum(V) chloride</t>
  </si>
  <si>
    <t>10241-05-1</t>
  </si>
  <si>
    <t>molybdenum(IV) oxide</t>
  </si>
  <si>
    <t>18868-43-4</t>
  </si>
  <si>
    <t>molybdate ion</t>
  </si>
  <si>
    <t>molybdenum sulfide</t>
  </si>
  <si>
    <t>1317-33-5</t>
  </si>
  <si>
    <t>molybdenum disulfide</t>
  </si>
  <si>
    <t>molybdenite</t>
  </si>
  <si>
    <t>NaBCl</t>
  </si>
  <si>
    <t>Sodium tetrachloroborate</t>
  </si>
  <si>
    <t>amide ion</t>
  </si>
  <si>
    <t>ethylenediamine</t>
  </si>
  <si>
    <t>urea</t>
  </si>
  <si>
    <t>sulfanilic Acid</t>
  </si>
  <si>
    <t>hydroxylamine</t>
  </si>
  <si>
    <t>ammonia</t>
  </si>
  <si>
    <t>7664-41-7</t>
  </si>
  <si>
    <t>ammonium ion</t>
  </si>
  <si>
    <t>ammonium nitride</t>
  </si>
  <si>
    <t>ammonium bromide</t>
  </si>
  <si>
    <t>12124-97-9</t>
  </si>
  <si>
    <t>ammonium carbamate</t>
  </si>
  <si>
    <t>ammonium carbonate</t>
  </si>
  <si>
    <t>ammonium chloride</t>
  </si>
  <si>
    <t>12125-02-9</t>
  </si>
  <si>
    <t>Ammonium perchlorate</t>
  </si>
  <si>
    <t>7790-98-9</t>
  </si>
  <si>
    <t>ammonium hydrosulfide</t>
  </si>
  <si>
    <t>ammonium dihydrogen arsenate</t>
  </si>
  <si>
    <t>ammonium nitrate</t>
  </si>
  <si>
    <t>6484-52-2</t>
  </si>
  <si>
    <t>ammonium cerium(IV) nitrate</t>
  </si>
  <si>
    <t>ceric ammonium nitrate</t>
  </si>
  <si>
    <t>CAN</t>
  </si>
  <si>
    <t>ammonium phosphate</t>
  </si>
  <si>
    <t>ammonium chromate</t>
  </si>
  <si>
    <t>mercury(II) ammonium thiocyanate</t>
  </si>
  <si>
    <t>ammonium hexachloroplatinate(IV)</t>
  </si>
  <si>
    <t>ammonium hexathiocyanoplatinate(IV)</t>
  </si>
  <si>
    <t>ammonium sulfate</t>
  </si>
  <si>
    <t>nitrogen triiodide</t>
  </si>
  <si>
    <t>NO</t>
  </si>
  <si>
    <t>nitric oxide</t>
  </si>
  <si>
    <t>10102-43-9</t>
  </si>
  <si>
    <t>nitrogen oxide</t>
  </si>
  <si>
    <t>nitrogen(II) oxide</t>
  </si>
  <si>
    <t>nitrogen dioxide</t>
  </si>
  <si>
    <t>10102-44-0</t>
  </si>
  <si>
    <t>nitrogen(IV) oxide</t>
  </si>
  <si>
    <t>nitrite ion</t>
  </si>
  <si>
    <t>nitryl chloride</t>
  </si>
  <si>
    <t>13444-90-1</t>
  </si>
  <si>
    <t>nitrate ion</t>
  </si>
  <si>
    <t>nitrogen</t>
  </si>
  <si>
    <t>7727-37-9</t>
  </si>
  <si>
    <t>302-01-2</t>
  </si>
  <si>
    <t>nitrous oxide</t>
  </si>
  <si>
    <t>10024-97-2</t>
  </si>
  <si>
    <t>dinitrogen oxide</t>
  </si>
  <si>
    <t>nitrogen(I) oxide</t>
  </si>
  <si>
    <t>dinitrogen trioxide</t>
  </si>
  <si>
    <t>10544-73-7</t>
  </si>
  <si>
    <t>nitrogen(III) oxide</t>
  </si>
  <si>
    <t>dinitrogen tetroxide</t>
  </si>
  <si>
    <t>10544-72-6</t>
  </si>
  <si>
    <t>dinitrogen pentaoxide</t>
  </si>
  <si>
    <t>10102-03-1</t>
  </si>
  <si>
    <t>nitrogen(V) oxide</t>
  </si>
  <si>
    <t>54410-57-0</t>
  </si>
  <si>
    <t>albite</t>
  </si>
  <si>
    <t>sodium metaarsenite</t>
  </si>
  <si>
    <t>sodium dicyanoaurate(I)</t>
  </si>
  <si>
    <t>Sodium dichromate dihydrate</t>
  </si>
  <si>
    <t>10588-01-9</t>
  </si>
  <si>
    <t>sodium tetranitratoborate(III)</t>
  </si>
  <si>
    <t>NaBr</t>
  </si>
  <si>
    <t>sodium bromide</t>
  </si>
  <si>
    <t>7647-15-6</t>
  </si>
  <si>
    <t>NaCN</t>
  </si>
  <si>
    <t>sodium cyanide</t>
  </si>
  <si>
    <t>143-33-9</t>
  </si>
  <si>
    <t>pentafluorobenzoate</t>
  </si>
  <si>
    <t>sodium benzoate</t>
  </si>
  <si>
    <t>thomsonite</t>
  </si>
  <si>
    <t>sodium chloride</t>
  </si>
  <si>
    <t>7647-14-5</t>
  </si>
  <si>
    <t>rock-salt</t>
  </si>
  <si>
    <t>halite</t>
  </si>
  <si>
    <t>NaH</t>
  </si>
  <si>
    <t>sodium hydride</t>
  </si>
  <si>
    <t>7646-69-7</t>
  </si>
  <si>
    <t>NaHCOO</t>
  </si>
  <si>
    <t>sodium formate</t>
  </si>
  <si>
    <t>sodium bicarbonate</t>
  </si>
  <si>
    <t>144-55-8</t>
  </si>
  <si>
    <t>baking soda</t>
  </si>
  <si>
    <t>NaI</t>
  </si>
  <si>
    <t>sodium iodide</t>
  </si>
  <si>
    <t>7681-82-5</t>
  </si>
  <si>
    <t>sodium sulfanilate</t>
  </si>
  <si>
    <t>sodium nitrate</t>
  </si>
  <si>
    <t>sodium metaniobate</t>
  </si>
  <si>
    <t>sodium metaniobate heptahydrate</t>
  </si>
  <si>
    <t>sodium hypochlorite</t>
  </si>
  <si>
    <t>7681-52-9</t>
  </si>
  <si>
    <t>sodium hydroxide</t>
  </si>
  <si>
    <t>1310-73-2</t>
  </si>
  <si>
    <t>sodium salt of cacodylic acid</t>
  </si>
  <si>
    <t>sodium selenite</t>
  </si>
  <si>
    <t>sodium metatantalate</t>
  </si>
  <si>
    <t>sodium metavanadate</t>
  </si>
  <si>
    <t>sodium carbonate</t>
  </si>
  <si>
    <t>497-19-8</t>
  </si>
  <si>
    <t>soda ash</t>
  </si>
  <si>
    <t>sodium oxalate</t>
  </si>
  <si>
    <t>62-76-0</t>
  </si>
  <si>
    <t>sodium thiomolybdate</t>
  </si>
  <si>
    <t>sodium peroxide</t>
  </si>
  <si>
    <t>1313-60-6</t>
  </si>
  <si>
    <t>sodium oxide</t>
  </si>
  <si>
    <t>sodium monosulfide</t>
  </si>
  <si>
    <t>1313-82-2</t>
  </si>
  <si>
    <t>sodium sulfate</t>
  </si>
  <si>
    <t>7757-82-6</t>
  </si>
  <si>
    <t>salt cake</t>
  </si>
  <si>
    <t>sodium thiosulfate</t>
  </si>
  <si>
    <t>sodium disulfite</t>
  </si>
  <si>
    <t>7681-57-4</t>
  </si>
  <si>
    <t>sodium tetrasulfide</t>
  </si>
  <si>
    <t>10102-18-8</t>
  </si>
  <si>
    <t>sodium selenate</t>
  </si>
  <si>
    <t>sodium tellurite</t>
  </si>
  <si>
    <t>sodium tellurate</t>
  </si>
  <si>
    <t>sodium metatitanate</t>
  </si>
  <si>
    <t>sodium zincate</t>
  </si>
  <si>
    <t>sodium metazirconate</t>
  </si>
  <si>
    <t>sodium tricarbonatocobaltate(III)</t>
  </si>
  <si>
    <t>sodium orthovanadate</t>
  </si>
  <si>
    <t>sodium pyrovanadate</t>
  </si>
  <si>
    <t>niobium(V) bromide</t>
  </si>
  <si>
    <t>13478-45-0</t>
  </si>
  <si>
    <t>niobium(III) chloride</t>
  </si>
  <si>
    <t>niobium(V) chloride</t>
  </si>
  <si>
    <t>10026-12-7</t>
  </si>
  <si>
    <t>niobium(V) iodide</t>
  </si>
  <si>
    <t>niobium(III) oxide</t>
  </si>
  <si>
    <t>neodymium(II) chloride</t>
  </si>
  <si>
    <t>25469-93-6</t>
  </si>
  <si>
    <t>neodymium dichloride</t>
  </si>
  <si>
    <t>neodymium(III) iodide</t>
  </si>
  <si>
    <t>neodymium diiodide</t>
  </si>
  <si>
    <t>neodymium hydroxide</t>
  </si>
  <si>
    <t>neodymium(III) oxide</t>
  </si>
  <si>
    <t>dineodymium trioxide</t>
  </si>
  <si>
    <t>NiAs</t>
  </si>
  <si>
    <t>nickel(III) arsenide</t>
  </si>
  <si>
    <t>NiAsS</t>
  </si>
  <si>
    <t>nickel arsenic sulfide</t>
  </si>
  <si>
    <t>gersdorffite</t>
  </si>
  <si>
    <t>nickel(II) bromide</t>
  </si>
  <si>
    <t>13462-88-9</t>
  </si>
  <si>
    <t>nickel(II) bromide trihydrate</t>
  </si>
  <si>
    <t>nickel(II) bromide hexahydrate</t>
  </si>
  <si>
    <t>nickel tetracarbonyl</t>
  </si>
  <si>
    <t>nickel(II) oxalate dihydrate</t>
  </si>
  <si>
    <t>nickel(II) chloride</t>
  </si>
  <si>
    <t>7718-54-9</t>
  </si>
  <si>
    <t>nickel(II) iron(III) oxide</t>
  </si>
  <si>
    <t>nickel(II) iodide</t>
  </si>
  <si>
    <t>nickel(II) hypophosphite hexahydrate</t>
  </si>
  <si>
    <t>nickel(II) orthomolybdate</t>
  </si>
  <si>
    <t>nickel(II) nitrate hexahydrate</t>
  </si>
  <si>
    <t>NiOOH</t>
  </si>
  <si>
    <t>nickel oxo-hydroxide</t>
  </si>
  <si>
    <t>NiO</t>
  </si>
  <si>
    <t>nickel(II) oxide</t>
  </si>
  <si>
    <t>1313-99-1</t>
  </si>
  <si>
    <t>nickel(II) hydroxide</t>
  </si>
  <si>
    <t>NiS</t>
  </si>
  <si>
    <t>nickel(II) sulfide</t>
  </si>
  <si>
    <t>16812-54-7</t>
  </si>
  <si>
    <t>millerite</t>
  </si>
  <si>
    <t>nickel sulfate</t>
  </si>
  <si>
    <t>nickel sulfide</t>
  </si>
  <si>
    <t>12035-51-7</t>
  </si>
  <si>
    <t>NiSe</t>
  </si>
  <si>
    <t>nickel(II) selenide</t>
  </si>
  <si>
    <t>nickel(II) metatitanate</t>
  </si>
  <si>
    <t>nickel(II) metavanadate</t>
  </si>
  <si>
    <t>nickel(II) orthotungstate</t>
  </si>
  <si>
    <t>nickel(II) orthosilicate</t>
  </si>
  <si>
    <t>nickel(II) orthophosphate</t>
  </si>
  <si>
    <t>nickel(II) antimonide</t>
  </si>
  <si>
    <t>O</t>
  </si>
  <si>
    <t>oxygen</t>
  </si>
  <si>
    <t>7782-44-7</t>
  </si>
  <si>
    <t>dioxygen</t>
  </si>
  <si>
    <t>superoxide ion</t>
  </si>
  <si>
    <t>peroxide ion</t>
  </si>
  <si>
    <t>dioxygen difluoride</t>
  </si>
  <si>
    <t>hydroxide ion</t>
  </si>
  <si>
    <t>ozone</t>
  </si>
  <si>
    <t>10028-15-6</t>
  </si>
  <si>
    <t>ozonide ion</t>
  </si>
  <si>
    <t>diphosphorus tetraiodine</t>
  </si>
  <si>
    <t>diphosphorus trisulfide</t>
  </si>
  <si>
    <t>diphosphorus triselenide</t>
  </si>
  <si>
    <t>phosphorus nitride</t>
  </si>
  <si>
    <t>phosphine</t>
  </si>
  <si>
    <t>phosphoryl chloride</t>
  </si>
  <si>
    <t>10025-87-3</t>
  </si>
  <si>
    <t>lead(II) iodate</t>
  </si>
  <si>
    <t>lead(II) nitride</t>
  </si>
  <si>
    <t>lead(II) nitrate</t>
  </si>
  <si>
    <t>lead(II) hydroxide</t>
  </si>
  <si>
    <t>plumbic acid</t>
  </si>
  <si>
    <t>lead oxalate</t>
  </si>
  <si>
    <t>lead carbonate</t>
  </si>
  <si>
    <t>lead chromate</t>
  </si>
  <si>
    <t>lead(II) fluoride</t>
  </si>
  <si>
    <t>lead(II) iodide</t>
  </si>
  <si>
    <t>lead(II) oxide</t>
  </si>
  <si>
    <t>lead dioxide</t>
  </si>
  <si>
    <t>lead(II) sulfide</t>
  </si>
  <si>
    <t>lead(II) sulfate</t>
  </si>
  <si>
    <t>7446-14-2</t>
  </si>
  <si>
    <t>polonium dibromide</t>
  </si>
  <si>
    <t>66794-54-5</t>
  </si>
  <si>
    <t>polonium dichloride</t>
  </si>
  <si>
    <t>polonium tetrachloride</t>
  </si>
  <si>
    <t>10026-02-5</t>
  </si>
  <si>
    <t>polonium hexafluoride</t>
  </si>
  <si>
    <t>35473-38-2</t>
  </si>
  <si>
    <t>polonium hydride</t>
  </si>
  <si>
    <t>31060-73-8</t>
  </si>
  <si>
    <t>PoO</t>
  </si>
  <si>
    <t>polonium monoxide</t>
  </si>
  <si>
    <t>polonium dioxide</t>
  </si>
  <si>
    <t>polonium trioxide</t>
  </si>
  <si>
    <t>radon difluoride</t>
  </si>
  <si>
    <t>ruthenium(III) chloride</t>
  </si>
  <si>
    <t>ruthenium hexafluoride</t>
  </si>
  <si>
    <t>13693-08-8</t>
  </si>
  <si>
    <t>ruthenium tetroxide</t>
  </si>
  <si>
    <t>20427-56-9</t>
  </si>
  <si>
    <t>thiocyanate</t>
  </si>
  <si>
    <t>thionyl difluoride</t>
  </si>
  <si>
    <t>sulfur dioxide</t>
  </si>
  <si>
    <t>sulfuryl chloride</t>
  </si>
  <si>
    <t>7791-25-5</t>
  </si>
  <si>
    <t>sulfuryl difluoride</t>
  </si>
  <si>
    <t>peroxymonosulfurous acid (aqueous)</t>
  </si>
  <si>
    <t>sulfur trioxide</t>
  </si>
  <si>
    <t>sulfite ion</t>
  </si>
  <si>
    <t>sulfate ion</t>
  </si>
  <si>
    <t>sulfur(II) bromide</t>
  </si>
  <si>
    <t>71677-14-0</t>
  </si>
  <si>
    <t>thiosulfate ion</t>
  </si>
  <si>
    <t>disulfate ion</t>
  </si>
  <si>
    <t>antimony(III) bromide</t>
  </si>
  <si>
    <t>7789-61-9</t>
  </si>
  <si>
    <t>antimony(III) chloride</t>
  </si>
  <si>
    <t>10025-91-9</t>
  </si>
  <si>
    <t>antimony(V) chloride</t>
  </si>
  <si>
    <t>7647-18-9</t>
  </si>
  <si>
    <t>antimony(III) iodide</t>
  </si>
  <si>
    <t>7790-44-5</t>
  </si>
  <si>
    <t>antimony(III) phosphate</t>
  </si>
  <si>
    <t>antimony oxysulfide</t>
  </si>
  <si>
    <t>kermesite</t>
  </si>
  <si>
    <t>antimony(III) oxide</t>
  </si>
  <si>
    <t>1309-64-4</t>
  </si>
  <si>
    <t>antimony(V) oxide</t>
  </si>
  <si>
    <t>antimony(III) sulfide</t>
  </si>
  <si>
    <t>1345-04-6</t>
  </si>
  <si>
    <t>antimony(III) selenide</t>
  </si>
  <si>
    <t>1315-05-5</t>
  </si>
  <si>
    <t>antimony(V) selenide</t>
  </si>
  <si>
    <t>antimony(III) telluride</t>
  </si>
  <si>
    <t>scandium oxide</t>
  </si>
  <si>
    <t>scandia</t>
  </si>
  <si>
    <t>selenium(IV) bromide</t>
  </si>
  <si>
    <t>SeCl</t>
  </si>
  <si>
    <t>selenium(I) chloride</t>
  </si>
  <si>
    <t>selenium(IV) chloride</t>
  </si>
  <si>
    <t>10026-03-6</t>
  </si>
  <si>
    <t>selenium(IV) oxychloride</t>
  </si>
  <si>
    <t>7791-23-3</t>
  </si>
  <si>
    <t>selenyl difluoride</t>
  </si>
  <si>
    <t>selenium(IV) oxide</t>
  </si>
  <si>
    <t>selenate ion</t>
  </si>
  <si>
    <t>SeTe</t>
  </si>
  <si>
    <t>selenium(IV) telluride</t>
  </si>
  <si>
    <t>12067-42-4</t>
  </si>
  <si>
    <t>silicon(IV) bromide</t>
  </si>
  <si>
    <t>7789-66-4</t>
  </si>
  <si>
    <t>silicon carbide</t>
  </si>
  <si>
    <t>409-21-2</t>
  </si>
  <si>
    <t>silicon(IV) chloride</t>
  </si>
  <si>
    <t>10026-04-7</t>
  </si>
  <si>
    <t>silane</t>
  </si>
  <si>
    <t>7803-62-5</t>
  </si>
  <si>
    <t>silicon(IV) iodide</t>
  </si>
  <si>
    <t>13465-84-4</t>
  </si>
  <si>
    <t>silicon(IV) dioxide</t>
  </si>
  <si>
    <t>7631-86-9</t>
  </si>
  <si>
    <t>silica</t>
  </si>
  <si>
    <t>quartz</t>
  </si>
  <si>
    <t>silicate ion</t>
  </si>
  <si>
    <t>disilicate ion</t>
  </si>
  <si>
    <t>silicon nitride</t>
  </si>
  <si>
    <t>12033-89-5</t>
  </si>
  <si>
    <t>cyclosilicate ion</t>
  </si>
  <si>
    <t>tin(IV) bromotrichloride</t>
  </si>
  <si>
    <t>tin(II) bromide</t>
  </si>
  <si>
    <t>10031-24-0</t>
  </si>
  <si>
    <t>tin(IV) dibromodichloride</t>
  </si>
  <si>
    <t>tin(IV) tribromochloride</t>
  </si>
  <si>
    <t>14779-73-8</t>
  </si>
  <si>
    <t>tin(IV) bromide</t>
  </si>
  <si>
    <t>7789-67-5</t>
  </si>
  <si>
    <t>tin(II) chloride</t>
  </si>
  <si>
    <t>7772-99-8</t>
  </si>
  <si>
    <t>tin(IV) dichlorodiiodide</t>
  </si>
  <si>
    <t>tin(IV) chloride</t>
  </si>
  <si>
    <t>7646-78-8</t>
  </si>
  <si>
    <t>tin(IV) chromate</t>
  </si>
  <si>
    <t>tin(IV) iodide</t>
  </si>
  <si>
    <t>7790-47-8</t>
  </si>
  <si>
    <t>tin(IV) oxide</t>
  </si>
  <si>
    <t>18282-10-5</t>
  </si>
  <si>
    <t>stannate ion</t>
  </si>
  <si>
    <t>SnS</t>
  </si>
  <si>
    <t>tin(II) sulfide</t>
  </si>
  <si>
    <t>1314-95-0</t>
  </si>
  <si>
    <t>tin(IV) sulfide</t>
  </si>
  <si>
    <t>tin(IV) sulfate dihydrate</t>
  </si>
  <si>
    <t>SnSe</t>
  </si>
  <si>
    <t>tin(II) selenide</t>
  </si>
  <si>
    <t>1315-06-6</t>
  </si>
  <si>
    <t>tin(IV) selenide</t>
  </si>
  <si>
    <t>SnTe</t>
  </si>
  <si>
    <t>tin(II) telluride</t>
  </si>
  <si>
    <t>12040-02-7</t>
  </si>
  <si>
    <t>tin(IV) telluride</t>
  </si>
  <si>
    <t>tin(II) metavanadate</t>
  </si>
  <si>
    <t>tin(IV) antimonide</t>
  </si>
  <si>
    <t>strontium bromide</t>
  </si>
  <si>
    <t>10476-81-0</t>
  </si>
  <si>
    <t>strontium bromide hexahydrate</t>
  </si>
  <si>
    <t>strontium carbonate</t>
  </si>
  <si>
    <t>strontium chloride</t>
  </si>
  <si>
    <t>strontium oxalate</t>
  </si>
  <si>
    <t>strontium iodide</t>
  </si>
  <si>
    <t>10476-86-5</t>
  </si>
  <si>
    <t>strontium iodide hexahydrate</t>
  </si>
  <si>
    <t>strontium permanganate</t>
  </si>
  <si>
    <t>strontium orthomolybdate</t>
  </si>
  <si>
    <t>13470-04-7</t>
  </si>
  <si>
    <t>strontium metaniobate</t>
  </si>
  <si>
    <t>SrO</t>
  </si>
  <si>
    <t>strontium oxide</t>
  </si>
  <si>
    <t>1314-11-0</t>
  </si>
  <si>
    <t>strontium ruthenate</t>
  </si>
  <si>
    <t>SrS</t>
  </si>
  <si>
    <t>strontium sulfide</t>
  </si>
  <si>
    <t>1314-96-1</t>
  </si>
  <si>
    <t>strontium selenite</t>
  </si>
  <si>
    <t>strontium selenate</t>
  </si>
  <si>
    <t>strontium tellurite</t>
  </si>
  <si>
    <t>strontium tellurate</t>
  </si>
  <si>
    <t>strontium metatitanate</t>
  </si>
  <si>
    <t>tritium oxide</t>
  </si>
  <si>
    <t>14940-65-9</t>
  </si>
  <si>
    <t>tritiated water</t>
  </si>
  <si>
    <t>tantalum(III) bromide</t>
  </si>
  <si>
    <t>tantalum(V) bromide</t>
  </si>
  <si>
    <t>tantalum(V) chloride</t>
  </si>
  <si>
    <t>tantalum(V) iodide</t>
  </si>
  <si>
    <t>tantalate ion</t>
  </si>
  <si>
    <t>pertechnetate ion</t>
  </si>
  <si>
    <t>tellurium(II) bromide</t>
  </si>
  <si>
    <t>tellurium(IV) bromide</t>
  </si>
  <si>
    <t>tellurium(II) chloride</t>
  </si>
  <si>
    <t>tellurium(IV) chloride</t>
  </si>
  <si>
    <t>10026-07-0</t>
  </si>
  <si>
    <t>tellurium(II) iodide</t>
  </si>
  <si>
    <t>tellurium(IV) iodide</t>
  </si>
  <si>
    <t>tellurium(IV) oxide</t>
  </si>
  <si>
    <t>tellurate ion</t>
  </si>
  <si>
    <t>TeY</t>
  </si>
  <si>
    <t>yttrium telluride</t>
  </si>
  <si>
    <t>12187-04-1</t>
  </si>
  <si>
    <t>thorium carbonate</t>
  </si>
  <si>
    <t>19024-62-5</t>
  </si>
  <si>
    <t>thorium nitrate</t>
  </si>
  <si>
    <t>13823-29-5</t>
  </si>
  <si>
    <t>titanium(IV) bromide</t>
  </si>
  <si>
    <t>7789-68-6</t>
  </si>
  <si>
    <t>titanium(IV) dichlorodiiodide</t>
  </si>
  <si>
    <t>titanium(IV) trichloroiodide</t>
  </si>
  <si>
    <t>titanium tetrachloride</t>
  </si>
  <si>
    <t>7550-45-0</t>
  </si>
  <si>
    <t>titanium dioxide</t>
  </si>
  <si>
    <t>1317-70-0</t>
  </si>
  <si>
    <t>rutile</t>
  </si>
  <si>
    <t>titanate ion</t>
  </si>
  <si>
    <t>TlBr</t>
  </si>
  <si>
    <t>thallium(I) bromide</t>
  </si>
  <si>
    <t>7789-40-4</t>
  </si>
  <si>
    <t>thallium(III) bromide</t>
  </si>
  <si>
    <t>thallium(I) formate</t>
  </si>
  <si>
    <t>thallium(I) acetate</t>
  </si>
  <si>
    <t>563-68-8</t>
  </si>
  <si>
    <t>thallium(I) malonate</t>
  </si>
  <si>
    <t>TlCl</t>
  </si>
  <si>
    <t>thallium(I) chloride</t>
  </si>
  <si>
    <t>7791-12-0</t>
  </si>
  <si>
    <t>thallium(III) chloride</t>
  </si>
  <si>
    <t>TlF</t>
  </si>
  <si>
    <t>thallium(I) fluoride</t>
  </si>
  <si>
    <t>TlI</t>
  </si>
  <si>
    <t>thallium(I) iodide</t>
  </si>
  <si>
    <t>7790-30-9</t>
  </si>
  <si>
    <t>thallium(I) iodate</t>
  </si>
  <si>
    <t>thallium(III) iodide</t>
  </si>
  <si>
    <t>titanium(IV) iodide</t>
  </si>
  <si>
    <t>7720-83-4</t>
  </si>
  <si>
    <t>titanium(IV) oxynitrate hydrate</t>
  </si>
  <si>
    <t>thallium(I) nitrate</t>
  </si>
  <si>
    <t>10102-45-1</t>
  </si>
  <si>
    <t>TlOH</t>
  </si>
  <si>
    <t>thallium(I) hydroxide</t>
  </si>
  <si>
    <t>thallium(I) hexafluorophosphate</t>
  </si>
  <si>
    <t>60969-19-9</t>
  </si>
  <si>
    <t>TlSCN</t>
  </si>
  <si>
    <t>thallium thiocyanate</t>
  </si>
  <si>
    <t>thallium(I) orthomolybdate</t>
  </si>
  <si>
    <t>thallium(I) selenite</t>
  </si>
  <si>
    <t>thallium(I) tellurite</t>
  </si>
  <si>
    <t>thallium(I) orthotungstate</t>
  </si>
  <si>
    <t>thallium(I) arsenide</t>
  </si>
  <si>
    <t>uranium(IV) fluoride</t>
  </si>
  <si>
    <t>uranium(VI) fluoride</t>
  </si>
  <si>
    <t>vanadium(II) bromide</t>
  </si>
  <si>
    <t>vanadium(III) bromide</t>
  </si>
  <si>
    <t>vanadium(II) chloride</t>
  </si>
  <si>
    <t>10580-52-6</t>
  </si>
  <si>
    <t>vanadium(III) chloride</t>
  </si>
  <si>
    <t>7718-98-1</t>
  </si>
  <si>
    <t>vanadium oxysulfate</t>
  </si>
  <si>
    <t>27774-13-6</t>
  </si>
  <si>
    <t>vanadium(III) oxide</t>
  </si>
  <si>
    <t>1314-34-7</t>
  </si>
  <si>
    <t>vanadium pentoxide</t>
  </si>
  <si>
    <t>1314-62-1</t>
  </si>
  <si>
    <t>divanadate ion</t>
  </si>
  <si>
    <t>pyrovanadate ion</t>
  </si>
  <si>
    <t>tungsten(II) bromide</t>
  </si>
  <si>
    <t>13470-10-5</t>
  </si>
  <si>
    <t>tungsten(III) bromide</t>
  </si>
  <si>
    <t>15163-24-3</t>
  </si>
  <si>
    <t>tungsten(IV) bromide</t>
  </si>
  <si>
    <t>14055-81-3</t>
  </si>
  <si>
    <t>tungsten(V) bromide</t>
  </si>
  <si>
    <t>13470-11-6</t>
  </si>
  <si>
    <t>tungsten(VI) bromide</t>
  </si>
  <si>
    <t>13701-86-5</t>
  </si>
  <si>
    <t>tungsten(VI) carbonyl</t>
  </si>
  <si>
    <t>14040-11-0</t>
  </si>
  <si>
    <t>tungsten(II) chloride</t>
  </si>
  <si>
    <t>13470-12-7</t>
  </si>
  <si>
    <t>tungsten(III) chloride</t>
  </si>
  <si>
    <t>20193-56-0</t>
  </si>
  <si>
    <t>tungsten(IV) chloride</t>
  </si>
  <si>
    <t>13470-13-8</t>
  </si>
  <si>
    <t>tungsten(V) chloride</t>
  </si>
  <si>
    <t>13470-14-9</t>
  </si>
  <si>
    <t>tungsten(VI) chloride</t>
  </si>
  <si>
    <t>13283-01-7</t>
  </si>
  <si>
    <t>tungsten(IV) fluoride</t>
  </si>
  <si>
    <t>tungsten(V) fluoride</t>
  </si>
  <si>
    <t>tungsten(VI) fluoride</t>
  </si>
  <si>
    <t>tungsten(II) iodide</t>
  </si>
  <si>
    <t>13470-17-2</t>
  </si>
  <si>
    <t>tungsten(IV) iodide</t>
  </si>
  <si>
    <t>14055-84-6</t>
  </si>
  <si>
    <t>tungsten(V) oxytribromide</t>
  </si>
  <si>
    <t>20213-56-3</t>
  </si>
  <si>
    <t>tungsten(VI) oxytetrabromide</t>
  </si>
  <si>
    <t>13520-77-9</t>
  </si>
  <si>
    <t>tungsten(V) oxytrichloride</t>
  </si>
  <si>
    <t>14249-98-0</t>
  </si>
  <si>
    <t>tungsten(VI) oxytetrachloride</t>
  </si>
  <si>
    <t>13520-78-0</t>
  </si>
  <si>
    <t>tungsten(VI) oxytetrafluoride</t>
  </si>
  <si>
    <t>tungsten(IV) oxide</t>
  </si>
  <si>
    <t>12036-22-5</t>
  </si>
  <si>
    <t>tungsten(VI) dioxydibromide</t>
  </si>
  <si>
    <t>13520-75-7</t>
  </si>
  <si>
    <t>tungsten(VI) dioxydichloride</t>
  </si>
  <si>
    <t>13520-76-8</t>
  </si>
  <si>
    <t>tungsten(VI) dioxydiiodide</t>
  </si>
  <si>
    <t>14447-89-3</t>
  </si>
  <si>
    <t>tungsten(VI) oxide</t>
  </si>
  <si>
    <t>1314-35-8</t>
  </si>
  <si>
    <t>tungstate ion</t>
  </si>
  <si>
    <t>tungsten(IV) sulfide</t>
  </si>
  <si>
    <t>12138-09-9</t>
  </si>
  <si>
    <t>tungsten(VI) sulfide</t>
  </si>
  <si>
    <t>12125-19-8</t>
  </si>
  <si>
    <t>tungsten(IV) selenide</t>
  </si>
  <si>
    <t>12067-46-8</t>
  </si>
  <si>
    <t>tungsten(IV) telluride</t>
  </si>
  <si>
    <t>12067-76-4</t>
  </si>
  <si>
    <t>tungsten carbide</t>
  </si>
  <si>
    <t>12070-13-2</t>
  </si>
  <si>
    <t>YAs</t>
  </si>
  <si>
    <t>yttrium arsenide</t>
  </si>
  <si>
    <t>12255-48-0</t>
  </si>
  <si>
    <t>yttrium boride</t>
  </si>
  <si>
    <t>12008-32-1</t>
  </si>
  <si>
    <t>yttrium bromide</t>
  </si>
  <si>
    <t>13469-98-2</t>
  </si>
  <si>
    <t>yttrium carbide</t>
  </si>
  <si>
    <t>12071-35-1</t>
  </si>
  <si>
    <t>ytrrium chloride</t>
  </si>
  <si>
    <t>10361-92-9</t>
  </si>
  <si>
    <t>yttrium fluoride</t>
  </si>
  <si>
    <t>YP</t>
  </si>
  <si>
    <t>yttrium phosphide</t>
  </si>
  <si>
    <t>12294-01-8</t>
  </si>
  <si>
    <t>YSb</t>
  </si>
  <si>
    <t>yttrium antimonide</t>
  </si>
  <si>
    <t>12186-97-9</t>
  </si>
  <si>
    <t>yttrium vanadate</t>
  </si>
  <si>
    <t>13566-12-6</t>
  </si>
  <si>
    <t>yttria</t>
  </si>
  <si>
    <t>1314-36-9</t>
  </si>
  <si>
    <t>yttrium oxide</t>
  </si>
  <si>
    <t>yttrium sulfide</t>
  </si>
  <si>
    <t>12039-19-9</t>
  </si>
  <si>
    <t>ytterbium(II) bromide</t>
  </si>
  <si>
    <t>25502-05-0</t>
  </si>
  <si>
    <t>ytterbium(III) bromide</t>
  </si>
  <si>
    <t>13759-89-2</t>
  </si>
  <si>
    <t>ytterbium(II)chloride</t>
  </si>
  <si>
    <t>13874-77-6</t>
  </si>
  <si>
    <t>ytterbium(III) chloride</t>
  </si>
  <si>
    <t>10361-91-8</t>
  </si>
  <si>
    <t>ytterbium(III) chloride hexahydrate</t>
  </si>
  <si>
    <t>19423-87-1</t>
  </si>
  <si>
    <t>ytterbium(II) fluoride</t>
  </si>
  <si>
    <t>15192-18-4</t>
  </si>
  <si>
    <t>ytterbium(III) fluoride</t>
  </si>
  <si>
    <t>ytterbium(II) iodide</t>
  </si>
  <si>
    <t>19357-86-9</t>
  </si>
  <si>
    <t>ytterbium(III) iodide</t>
  </si>
  <si>
    <t>13813-44-0</t>
  </si>
  <si>
    <t>YbSe</t>
  </si>
  <si>
    <t>ytterbium(II) selenide</t>
  </si>
  <si>
    <t>12039-54-2</t>
  </si>
  <si>
    <t>ytterbium(II) silicide</t>
  </si>
  <si>
    <t>12039-89-3</t>
  </si>
  <si>
    <t>ytterbium(III) oxide</t>
  </si>
  <si>
    <t>1314-37-0</t>
  </si>
  <si>
    <t>ytterbium(III) sulfide</t>
  </si>
  <si>
    <t>12039-20-2</t>
  </si>
  <si>
    <t>ytterbium(III) selenide</t>
  </si>
  <si>
    <t>12166-52-8</t>
  </si>
  <si>
    <t>YbTe</t>
  </si>
  <si>
    <t>ytterbium(II) telluride</t>
  </si>
  <si>
    <t>12125-58-5</t>
  </si>
  <si>
    <t>zinc aluminate</t>
  </si>
  <si>
    <t>68186-87-8</t>
  </si>
  <si>
    <t>zinc arsenite</t>
  </si>
  <si>
    <t>10326-24-6</t>
  </si>
  <si>
    <t>zinc bromide</t>
  </si>
  <si>
    <t>7699-45-8</t>
  </si>
  <si>
    <t>zinc cyanide</t>
  </si>
  <si>
    <t>557-21-1</t>
  </si>
  <si>
    <t>zinc carbonate</t>
  </si>
  <si>
    <t>3486-35-9</t>
  </si>
  <si>
    <t>zinc caprylate</t>
  </si>
  <si>
    <t>557-09-5</t>
  </si>
  <si>
    <t>zinc chlorate</t>
  </si>
  <si>
    <t>10361-95-2</t>
  </si>
  <si>
    <t>zinc chloride</t>
  </si>
  <si>
    <t>7646-85-7</t>
  </si>
  <si>
    <t>zinc chromite</t>
  </si>
  <si>
    <t>12018-19-8</t>
  </si>
  <si>
    <t>zinc fluoride</t>
  </si>
  <si>
    <t>zinc iodate</t>
  </si>
  <si>
    <t>7790-37-6</t>
  </si>
  <si>
    <t>zinc iodide</t>
  </si>
  <si>
    <t>10139-47-6</t>
  </si>
  <si>
    <t>zinc orthomolybdate</t>
  </si>
  <si>
    <t>7783-20-2</t>
  </si>
  <si>
    <t>zinc nitrite</t>
  </si>
  <si>
    <t>10102-02-0</t>
  </si>
  <si>
    <t>zinc nitrate</t>
  </si>
  <si>
    <t>7779-88-6</t>
  </si>
  <si>
    <t>zinc metaniobate</t>
  </si>
  <si>
    <t>ZnO</t>
  </si>
  <si>
    <t>zinc(II) oxide</t>
  </si>
  <si>
    <t>1314-13-2</t>
  </si>
  <si>
    <t>zinc oxide</t>
  </si>
  <si>
    <t>zinc peroxide</t>
  </si>
  <si>
    <t>1314-22-3</t>
  </si>
  <si>
    <t>zinc hydroxide</t>
  </si>
  <si>
    <t>20427-58-1</t>
  </si>
  <si>
    <t>zincate ion</t>
  </si>
  <si>
    <t>ZnS</t>
  </si>
  <si>
    <t>zinc sulfide</t>
  </si>
  <si>
    <t>1314-98-3</t>
  </si>
  <si>
    <t>sphalerite</t>
  </si>
  <si>
    <t>zinc thiocyanate</t>
  </si>
  <si>
    <t>557-42-6</t>
  </si>
  <si>
    <t>zinc sulfate</t>
  </si>
  <si>
    <t>7733-02-0</t>
  </si>
  <si>
    <t>ZnSb</t>
  </si>
  <si>
    <t>zinc antimonide</t>
  </si>
  <si>
    <t>12039-35-9</t>
  </si>
  <si>
    <t>ZnSe</t>
  </si>
  <si>
    <t>zinc selenide</t>
  </si>
  <si>
    <t>1315-09-9</t>
  </si>
  <si>
    <t>zinc selenite</t>
  </si>
  <si>
    <t>13597-46-1</t>
  </si>
  <si>
    <t>zinc stannate</t>
  </si>
  <si>
    <t>12036-37-2</t>
  </si>
  <si>
    <t>zinc metatantalate</t>
  </si>
  <si>
    <t>ZnTe</t>
  </si>
  <si>
    <t>zinc telluride</t>
  </si>
  <si>
    <t>1315-11-3</t>
  </si>
  <si>
    <t>zinc tellurite</t>
  </si>
  <si>
    <t>zinc tellurate</t>
  </si>
  <si>
    <t>zinc metatitanate</t>
  </si>
  <si>
    <t>zinc metavanadate</t>
  </si>
  <si>
    <t>zinc orthotungstate</t>
  </si>
  <si>
    <t>zinc metazirconate</t>
  </si>
  <si>
    <t>zinc pyrophosphate</t>
  </si>
  <si>
    <t>7446-26-6</t>
  </si>
  <si>
    <t>zinc orthosilicate</t>
  </si>
  <si>
    <t>13597-65-4</t>
  </si>
  <si>
    <t>zinc arsenate</t>
  </si>
  <si>
    <t>13464-44-3</t>
  </si>
  <si>
    <t>zinc arsenide</t>
  </si>
  <si>
    <t>zinc nitride</t>
  </si>
  <si>
    <t>1313-49-1</t>
  </si>
  <si>
    <t>zinc phosphide</t>
  </si>
  <si>
    <t>1314-84-7</t>
  </si>
  <si>
    <t>zinc phosphate</t>
  </si>
  <si>
    <t>7779-90-0</t>
  </si>
  <si>
    <t>zirconium boride</t>
  </si>
  <si>
    <t>12045-64-6</t>
  </si>
  <si>
    <t>zirconium bromide</t>
  </si>
  <si>
    <t>13777-25-8</t>
  </si>
  <si>
    <t>ZrC</t>
  </si>
  <si>
    <t>zirconium carbide</t>
  </si>
  <si>
    <t>12020-14-3</t>
  </si>
  <si>
    <t>zirconium tetrachloride</t>
  </si>
  <si>
    <t>10026-11-6</t>
  </si>
  <si>
    <t>zirconium iodide</t>
  </si>
  <si>
    <t>13986-26-0</t>
  </si>
  <si>
    <t>ZrN</t>
  </si>
  <si>
    <t>zirconium nitride</t>
  </si>
  <si>
    <t>25658-42-8</t>
  </si>
  <si>
    <t>zirconium hydroxide</t>
  </si>
  <si>
    <t>14475-63-9</t>
  </si>
  <si>
    <t>zirconium dioxide</t>
  </si>
  <si>
    <t>1314-23-4</t>
  </si>
  <si>
    <t>baddeleyite</t>
  </si>
  <si>
    <t>zirconate ion</t>
  </si>
  <si>
    <t>zirconium phosphide</t>
  </si>
  <si>
    <t>12037-80-8</t>
  </si>
  <si>
    <t>zirconium sulfide</t>
  </si>
  <si>
    <t>12039-15-5</t>
  </si>
  <si>
    <t>zirconium silicide</t>
  </si>
  <si>
    <t>12039-90-6</t>
  </si>
  <si>
    <t>zirconium orthosilicate</t>
  </si>
  <si>
    <t>10101-52-7</t>
  </si>
  <si>
    <t>zirconium phosphate</t>
  </si>
  <si>
    <t>13765-95-2</t>
  </si>
  <si>
    <t>For other formats visit : www.downloadexcelfiles.com</t>
  </si>
  <si>
    <t>Original source : en.wikipedia.org/wiki/Dictionary_of_chemical_formulas</t>
  </si>
  <si>
    <t>CAS #</t>
  </si>
  <si>
    <t>PERIODIC TABLE OF ELEMENTS</t>
  </si>
  <si>
    <t>GROUP</t>
  </si>
  <si>
    <t>IA</t>
  </si>
  <si>
    <t>VIIIA</t>
  </si>
  <si>
    <t>PERIOD</t>
  </si>
  <si>
    <t>H</t>
  </si>
  <si>
    <t>He</t>
  </si>
  <si>
    <t>Hydrogen</t>
  </si>
  <si>
    <t>Helium</t>
  </si>
  <si>
    <t>IIA</t>
  </si>
  <si>
    <t>IIIA</t>
  </si>
  <si>
    <t>IVA</t>
  </si>
  <si>
    <t>VA</t>
  </si>
  <si>
    <t>VIA</t>
  </si>
  <si>
    <t>VIIA</t>
  </si>
  <si>
    <t>Li</t>
  </si>
  <si>
    <t>Be</t>
  </si>
  <si>
    <t>B</t>
  </si>
  <si>
    <t>N</t>
  </si>
  <si>
    <t>F</t>
  </si>
  <si>
    <t>Ne</t>
  </si>
  <si>
    <t>Lithium</t>
  </si>
  <si>
    <t>Beryllium</t>
  </si>
  <si>
    <t>Boron</t>
  </si>
  <si>
    <t>Nitrogen</t>
  </si>
  <si>
    <t>Oxygen</t>
  </si>
  <si>
    <t>Fluorine</t>
  </si>
  <si>
    <t>Neon</t>
  </si>
  <si>
    <t>16.00</t>
  </si>
  <si>
    <t>19.00</t>
  </si>
  <si>
    <t>Na</t>
  </si>
  <si>
    <t>Mg</t>
  </si>
  <si>
    <t>Al</t>
  </si>
  <si>
    <t>Si</t>
  </si>
  <si>
    <t>P</t>
  </si>
  <si>
    <t>Cl</t>
  </si>
  <si>
    <t>Ar</t>
  </si>
  <si>
    <t>Sodium</t>
  </si>
  <si>
    <t>Magnesium</t>
  </si>
  <si>
    <t>Aluminium</t>
  </si>
  <si>
    <t>Silicon</t>
  </si>
  <si>
    <t>Phosphorus</t>
  </si>
  <si>
    <t>Sulfur</t>
  </si>
  <si>
    <t>Chlorine</t>
  </si>
  <si>
    <t>Argon</t>
  </si>
  <si>
    <t>IIIB</t>
  </si>
  <si>
    <t>IVB</t>
  </si>
  <si>
    <t>VB</t>
  </si>
  <si>
    <t>VIB</t>
  </si>
  <si>
    <t>VIIB</t>
  </si>
  <si>
    <t>VIIIB</t>
  </si>
  <si>
    <t>IB</t>
  </si>
  <si>
    <t>IIB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</si>
  <si>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</si>
  <si>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</si>
  <si>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</si>
  <si>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</si>
  <si>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</si>
  <si>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</si>
  <si>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</si>
  <si>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</si>
  <si>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</si>
  <si>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</si>
  <si>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</si>
  <si>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</si>
  <si>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</si>
  <si>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</si>
  <si>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</si>
  <si>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</si>
  <si>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</si>
  <si>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</si>
  <si>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Potassium</t>
  </si>
  <si>
    <t>Calcium</t>
  </si>
  <si>
    <t>Scandium</t>
  </si>
  <si>
    <t>Titanium</t>
  </si>
  <si>
    <t>Vanadium</t>
  </si>
  <si>
    <t>Chromium</t>
  </si>
  <si>
    <t>Manganese</t>
  </si>
  <si>
    <t>Iron</t>
  </si>
  <si>
    <t>Cobalt</t>
  </si>
  <si>
    <t>Nickel</t>
  </si>
  <si>
    <t>Copper</t>
  </si>
  <si>
    <t>Zinc</t>
  </si>
  <si>
    <t>Gallium</t>
  </si>
  <si>
    <t>Germanium</t>
  </si>
  <si>
    <t>Arsenic</t>
  </si>
  <si>
    <t>Selenium</t>
  </si>
  <si>
    <t>Bromine</t>
  </si>
  <si>
    <t>Krypton</t>
  </si>
  <si>
    <t>39.10</t>
  </si>
  <si>
    <t>52.00</t>
  </si>
  <si>
    <t>79.90</t>
  </si>
  <si>
    <t>Rb</t>
  </si>
  <si>
    <t>Sr</t>
  </si>
  <si>
    <t>Y</t>
  </si>
  <si>
    <t>Zr</t>
  </si>
  <si>
    <t>Nb</t>
  </si>
  <si>
    <t>Mo</t>
  </si>
  <si>
    <t>Tc</t>
  </si>
  <si>
    <t>Ru</t>
  </si>
  <si>
    <t>Rh</t>
  </si>
  <si>
    <t>Pd</t>
  </si>
  <si>
    <t>Ag</t>
  </si>
  <si>
    <t>Cd</t>
  </si>
  <si>
    <t>In</t>
  </si>
  <si>
    <t>Sn</t>
  </si>
  <si>
    <t>Sb</t>
  </si>
  <si>
    <t>Te</t>
  </si>
  <si>
    <t>I</t>
  </si>
  <si>
    <t>Xe</t>
  </si>
  <si>
    <t>Rubidium</t>
  </si>
  <si>
    <t>Strontium</t>
  </si>
  <si>
    <t>Yitrium</t>
  </si>
  <si>
    <t>Zirconium</t>
  </si>
  <si>
    <t>Niobium</t>
  </si>
  <si>
    <t>Molybdenum</t>
  </si>
  <si>
    <t>Technetium</t>
  </si>
  <si>
    <t>Ruthenium</t>
  </si>
  <si>
    <t>Rhodium</t>
  </si>
  <si>
    <t>Palladium</t>
  </si>
  <si>
    <t>Silver</t>
  </si>
  <si>
    <t>Cadmium</t>
  </si>
  <si>
    <t>Indium</t>
  </si>
  <si>
    <t>Tin</t>
  </si>
  <si>
    <t>Antimony</t>
  </si>
  <si>
    <t>Tellurium</t>
  </si>
  <si>
    <t>Iodine</t>
  </si>
  <si>
    <t>Xenon</t>
  </si>
  <si>
    <t>(98)</t>
  </si>
  <si>
    <t>Cs</t>
  </si>
  <si>
    <t>Ba</t>
  </si>
  <si>
    <t>Hf</t>
  </si>
  <si>
    <t>Ta</t>
  </si>
  <si>
    <t>W</t>
  </si>
  <si>
    <t>Re</t>
  </si>
  <si>
    <t>Os</t>
  </si>
  <si>
    <t>Ir</t>
  </si>
  <si>
    <t>Pt</t>
  </si>
  <si>
    <t>Au</t>
  </si>
  <si>
    <t>Tl</t>
  </si>
  <si>
    <t>Pb</t>
  </si>
  <si>
    <t>Bi</t>
  </si>
  <si>
    <t>Po</t>
  </si>
  <si>
    <t>At</t>
  </si>
  <si>
    <t>Rn</t>
  </si>
  <si>
    <t>Cesium</t>
  </si>
  <si>
    <t>Barium</t>
  </si>
  <si>
    <t>Hafnium</t>
  </si>
  <si>
    <t>Tantalum</t>
  </si>
  <si>
    <t>Tungsten</t>
  </si>
  <si>
    <t>Rhenium</t>
  </si>
  <si>
    <t>Osmium</t>
  </si>
  <si>
    <t>Iridium</t>
  </si>
  <si>
    <t>Platinum</t>
  </si>
  <si>
    <t>Gold</t>
  </si>
  <si>
    <t>Thallium</t>
  </si>
  <si>
    <t>Lead</t>
  </si>
  <si>
    <t>Bismuth</t>
  </si>
  <si>
    <t>Polonium</t>
  </si>
  <si>
    <t>Astatine</t>
  </si>
  <si>
    <t>Radon</t>
  </si>
  <si>
    <t>197.0</t>
  </si>
  <si>
    <t>209.0</t>
  </si>
  <si>
    <t>(209)</t>
  </si>
  <si>
    <t>(210)</t>
  </si>
  <si>
    <t>(222)</t>
  </si>
  <si>
    <t>Fr</t>
  </si>
  <si>
    <t>Ra</t>
  </si>
  <si>
    <t>Rf</t>
  </si>
  <si>
    <t>Db</t>
  </si>
  <si>
    <t>Sg</t>
  </si>
  <si>
    <t>Bh</t>
  </si>
  <si>
    <t>Hs</t>
  </si>
  <si>
    <t>Mt</t>
  </si>
  <si>
    <t>Ds</t>
  </si>
  <si>
    <t>Rg</t>
  </si>
  <si>
    <t>Cn</t>
  </si>
  <si>
    <t>Nh</t>
  </si>
  <si>
    <t>Fl</t>
  </si>
  <si>
    <t>Mc</t>
  </si>
  <si>
    <t>Lv</t>
  </si>
  <si>
    <t>Ts</t>
  </si>
  <si>
    <t>Og</t>
  </si>
  <si>
    <t>Francium</t>
  </si>
  <si>
    <t>Radium</t>
  </si>
  <si>
    <t>Rutherfordium</t>
  </si>
  <si>
    <t>Dubnium</t>
  </si>
  <si>
    <t>Seaborgium</t>
  </si>
  <si>
    <t>Bohrium</t>
  </si>
  <si>
    <t>Hassium</t>
  </si>
  <si>
    <t>Meitnerium</t>
  </si>
  <si>
    <t>Darmstadtium</t>
  </si>
  <si>
    <t>Roentgenium</t>
  </si>
  <si>
    <t>Copernicium</t>
  </si>
  <si>
    <t>Nihonium</t>
  </si>
  <si>
    <t>Flerovium</t>
  </si>
  <si>
    <t>Moscovium</t>
  </si>
  <si>
    <t>Livermorium</t>
  </si>
  <si>
    <t>Tennessine</t>
  </si>
  <si>
    <t>Oganesson</t>
  </si>
  <si>
    <t>(223)</t>
  </si>
  <si>
    <t>(226)</t>
  </si>
  <si>
    <t>(265)</t>
  </si>
  <si>
    <t>(268)</t>
  </si>
  <si>
    <t>(271)</t>
  </si>
  <si>
    <t>(270)</t>
  </si>
  <si>
    <t>(277)</t>
  </si>
  <si>
    <t>(276)</t>
  </si>
  <si>
    <t>(281)</t>
  </si>
  <si>
    <t>(280)</t>
  </si>
  <si>
    <t>(285)</t>
  </si>
  <si>
    <t>(284)</t>
  </si>
  <si>
    <t>(289)</t>
  </si>
  <si>
    <t>(288)</t>
  </si>
  <si>
    <t>(293)</t>
  </si>
  <si>
    <t>(294)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</si>
  <si>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</si>
  <si>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</si>
  <si>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</si>
  <si>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</si>
  <si>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</si>
  <si>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</si>
  <si>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</si>
  <si>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</si>
  <si>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</si>
  <si>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</si>
  <si>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</si>
  <si>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</si>
  <si>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</si>
  <si>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</si>
  <si>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</si>
  <si>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Lanthanum</t>
  </si>
  <si>
    <t>Cerium</t>
  </si>
  <si>
    <t>Praseodymium</t>
  </si>
  <si>
    <t>Neodymium</t>
  </si>
  <si>
    <t>Promethium</t>
  </si>
  <si>
    <t>Samarium</t>
  </si>
  <si>
    <t>Europium</t>
  </si>
  <si>
    <t>Gadolinium</t>
  </si>
  <si>
    <t>Terbium</t>
  </si>
  <si>
    <t>Dysprosium</t>
  </si>
  <si>
    <t>Holmium</t>
  </si>
  <si>
    <t>Erbium</t>
  </si>
  <si>
    <t>Thulium</t>
  </si>
  <si>
    <t>Ytterbium</t>
  </si>
  <si>
    <t>Lutetium</t>
  </si>
  <si>
    <t>(145)</t>
  </si>
  <si>
    <t>152.0</t>
  </si>
  <si>
    <t>173.0</t>
  </si>
  <si>
    <t>175.0</t>
  </si>
  <si>
    <t>Ac</t>
  </si>
  <si>
    <t>Th</t>
  </si>
  <si>
    <t>Pa</t>
  </si>
  <si>
    <t>U</t>
  </si>
  <si>
    <t>Np</t>
  </si>
  <si>
    <t>Pu</t>
  </si>
  <si>
    <t>Am</t>
  </si>
  <si>
    <t>Cm</t>
  </si>
  <si>
    <t>Bk</t>
  </si>
  <si>
    <t>Cf</t>
  </si>
  <si>
    <t>Es</t>
  </si>
  <si>
    <t>Fm</t>
  </si>
  <si>
    <t>Md</t>
  </si>
  <si>
    <t>No</t>
  </si>
  <si>
    <t>Lr</t>
  </si>
  <si>
    <t>Actinium</t>
  </si>
  <si>
    <t>Thorium</t>
  </si>
  <si>
    <t>Proctactinium</t>
  </si>
  <si>
    <t>Uranium</t>
  </si>
  <si>
    <t>Neptunium</t>
  </si>
  <si>
    <t>Plutonium</t>
  </si>
  <si>
    <t>Americium</t>
  </si>
  <si>
    <t>Curium</t>
  </si>
  <si>
    <t>Berkelium</t>
  </si>
  <si>
    <t>Californium</t>
  </si>
  <si>
    <t>Einstenium</t>
  </si>
  <si>
    <t>Fermium</t>
  </si>
  <si>
    <t>Mendelevium</t>
  </si>
  <si>
    <t>Nobelium</t>
  </si>
  <si>
    <t>Lawrencium</t>
  </si>
  <si>
    <t>(227)</t>
  </si>
  <si>
    <t>232.0</t>
  </si>
  <si>
    <t>231.0</t>
  </si>
  <si>
    <t>238.0</t>
  </si>
  <si>
    <t>(237)</t>
  </si>
  <si>
    <t>(244)</t>
  </si>
  <si>
    <t>(243)</t>
  </si>
  <si>
    <t>(247)</t>
  </si>
  <si>
    <t>(251)</t>
  </si>
  <si>
    <t>(252)</t>
  </si>
  <si>
    <t>(257)</t>
  </si>
  <si>
    <t>(258)</t>
  </si>
  <si>
    <t>(259)</t>
  </si>
  <si>
    <t>(262)</t>
  </si>
  <si>
    <t>Source:</t>
  </si>
  <si>
    <t>Acetic acid</t>
  </si>
  <si>
    <t>Acetate</t>
  </si>
  <si>
    <t>Ammonia</t>
  </si>
  <si>
    <t>Nitric acid</t>
  </si>
  <si>
    <t>Phosphoric acid</t>
  </si>
  <si>
    <t>Sodium phosphate</t>
  </si>
  <si>
    <t>Ammonium sulfate</t>
  </si>
  <si>
    <t>Carbonic acid</t>
  </si>
  <si>
    <t>Sodium bicarbonate</t>
  </si>
  <si>
    <t>Sodium hydroxide</t>
  </si>
  <si>
    <t>Hydrobromic acid</t>
  </si>
  <si>
    <t>Nitrous acid</t>
  </si>
  <si>
    <t>Silver nitrate</t>
  </si>
  <si>
    <t>Sodium carbonate</t>
  </si>
  <si>
    <t>Cellulose</t>
  </si>
  <si>
    <t>Nitrogen dioxide</t>
  </si>
  <si>
    <t>Sulfurous acid</t>
  </si>
  <si>
    <t>Aluminium sulfate</t>
  </si>
  <si>
    <t>Aluminum oxide</t>
  </si>
  <si>
    <t>Ammonium nitrate</t>
  </si>
  <si>
    <t>Ammonium phosphate</t>
  </si>
  <si>
    <t>Carbon tetrachloride</t>
  </si>
  <si>
    <t>Citric acid</t>
  </si>
  <si>
    <t>Hydrocyanic acid</t>
  </si>
  <si>
    <t>Salicylic Acid</t>
  </si>
  <si>
    <t>Hydroiodic acid</t>
  </si>
  <si>
    <t>Hypochlorous acid</t>
  </si>
  <si>
    <t>Iron iii oxide</t>
  </si>
  <si>
    <t>Magnesium phosphate</t>
  </si>
  <si>
    <t>Sodium acetate</t>
  </si>
  <si>
    <t>Sodium sulfate</t>
  </si>
  <si>
    <t>Ammonium bicarbonate</t>
  </si>
  <si>
    <t>Ammonium hydroxide</t>
  </si>
  <si>
    <t>Calcium nitrate</t>
  </si>
  <si>
    <t>Calcium oxide</t>
  </si>
  <si>
    <t>Carbon monoxide</t>
  </si>
  <si>
    <t>Chlorine gas</t>
  </si>
  <si>
    <t>Hydrogen peroxide</t>
  </si>
  <si>
    <t>Hydroxide</t>
  </si>
  <si>
    <t>Magnesium chloride</t>
  </si>
  <si>
    <t>Potassium iodide</t>
  </si>
  <si>
    <t>KI</t>
  </si>
  <si>
    <t>Sulfur dioxide</t>
  </si>
  <si>
    <t>Glycerin</t>
  </si>
  <si>
    <t>Barium nitrate</t>
  </si>
  <si>
    <t>Calcium acetate</t>
  </si>
  <si>
    <t>Sulfurous Acid</t>
  </si>
  <si>
    <t>Iron oxide</t>
  </si>
  <si>
    <t>Silver chloride</t>
  </si>
  <si>
    <t>Sodium iodide</t>
  </si>
  <si>
    <t>Sodium oxide</t>
  </si>
  <si>
    <t>Sodium sulfide</t>
  </si>
  <si>
    <t>Zinc nitrate</t>
  </si>
  <si>
    <t>Aluminium Sulfate</t>
  </si>
  <si>
    <t>Phenolphthalein</t>
  </si>
  <si>
    <t>Magnesium nitrate</t>
  </si>
  <si>
    <t>Acetone</t>
  </si>
  <si>
    <t>Hydroquinone</t>
  </si>
  <si>
    <t>Pyridine</t>
  </si>
  <si>
    <t>Ammonium acetate</t>
  </si>
  <si>
    <t>Xylene</t>
  </si>
  <si>
    <t>Barium sulfate</t>
  </si>
  <si>
    <t>Benzene</t>
  </si>
  <si>
    <t>Bicarbonate</t>
  </si>
  <si>
    <t>Chromate</t>
  </si>
  <si>
    <t>Methyl Ethyl Ketone</t>
  </si>
  <si>
    <t>Cyanide</t>
  </si>
  <si>
    <t>Trichloroacetic acid</t>
  </si>
  <si>
    <t>Magnesium sulfate</t>
  </si>
  <si>
    <t>Methanol</t>
  </si>
  <si>
    <t>Methylene blue</t>
  </si>
  <si>
    <t>Sodium sulfite</t>
  </si>
  <si>
    <t>Sulfur trioxide</t>
  </si>
  <si>
    <t>Aluminum phosphate</t>
  </si>
  <si>
    <t>Stearic acid</t>
  </si>
  <si>
    <t>Dinitrogen monoxide</t>
  </si>
  <si>
    <t>Titanium dioxide</t>
  </si>
  <si>
    <t>Acetonitrile</t>
  </si>
  <si>
    <t>Oxalic acid</t>
  </si>
  <si>
    <t>Potassium dichromate</t>
  </si>
  <si>
    <t>Salicylic acid</t>
  </si>
  <si>
    <t>Sodium bromide</t>
  </si>
  <si>
    <t>NaClO</t>
  </si>
  <si>
    <t>Zinc acetate</t>
  </si>
  <si>
    <t>Zinc chloride</t>
  </si>
  <si>
    <t>Zinc hydroxide</t>
  </si>
  <si>
    <t>Magnesium carbonate</t>
  </si>
  <si>
    <t>Potassium chlorate</t>
  </si>
  <si>
    <t>Hydrazine</t>
  </si>
  <si>
    <t>Ascorbic acid</t>
  </si>
  <si>
    <t>Benzoic acid</t>
  </si>
  <si>
    <t>Resorcinol</t>
  </si>
  <si>
    <t>Maleic acid</t>
  </si>
  <si>
    <t>Sodium metabisulfite</t>
  </si>
  <si>
    <t>Sodium Hypochlorite</t>
  </si>
  <si>
    <t>Acetamide</t>
  </si>
  <si>
    <t>Sodium silicate</t>
  </si>
  <si>
    <t>Nitrite</t>
  </si>
  <si>
    <t>Phosphate</t>
  </si>
  <si>
    <t>Dichloromethane</t>
  </si>
  <si>
    <t>Carbon Disulfide</t>
  </si>
  <si>
    <t>Potassium chromate</t>
  </si>
  <si>
    <t>Zinc sulfate</t>
  </si>
  <si>
    <t>Tannic acid</t>
  </si>
  <si>
    <t>Aluminum</t>
  </si>
  <si>
    <t>Perchloric acid</t>
  </si>
  <si>
    <t>Hypochlorite</t>
  </si>
  <si>
    <t>Potassium Bromide</t>
  </si>
  <si>
    <t>KBr</t>
  </si>
  <si>
    <t>Chromic acid</t>
  </si>
  <si>
    <t>Dihydrogen monoxide</t>
  </si>
  <si>
    <t>Methyl acetate</t>
  </si>
  <si>
    <t>Dimethyl sulfoxide</t>
  </si>
  <si>
    <t>Hexane</t>
  </si>
  <si>
    <t>Eugenol</t>
  </si>
  <si>
    <t>Manganese dioxide</t>
  </si>
  <si>
    <t>Lactic acid</t>
  </si>
  <si>
    <t>Sodium potassium tartrate</t>
  </si>
  <si>
    <t>Hexamine</t>
  </si>
  <si>
    <t>Lithium hydroxide</t>
  </si>
  <si>
    <t>LiOH</t>
  </si>
  <si>
    <t>Phosphorus pentachloride</t>
  </si>
  <si>
    <t>Potassium oxide</t>
  </si>
  <si>
    <t>Potassium phosphate</t>
  </si>
  <si>
    <t>Silver acetate</t>
  </si>
  <si>
    <t>Sodium citrate</t>
  </si>
  <si>
    <t>Sodium fluoride</t>
  </si>
  <si>
    <t>NaF</t>
  </si>
  <si>
    <t>Sodium nitrite</t>
  </si>
  <si>
    <t>Sulfate ion</t>
  </si>
  <si>
    <t>Barium carbonate</t>
  </si>
  <si>
    <t>Calcium iodide</t>
  </si>
  <si>
    <t>Hydrogen sulfate</t>
  </si>
  <si>
    <t>Lithium oxide</t>
  </si>
  <si>
    <t>Li2O</t>
  </si>
  <si>
    <t>Dimethylglyoxime</t>
  </si>
  <si>
    <t>Permanganate</t>
  </si>
  <si>
    <t>Silver phosphate</t>
  </si>
  <si>
    <t>Ammonium bromide</t>
  </si>
  <si>
    <t>Calcium phosphate</t>
  </si>
  <si>
    <t>Dichromate</t>
  </si>
  <si>
    <t>Aluminum sulfide</t>
  </si>
  <si>
    <t>Ammonium carbonate</t>
  </si>
  <si>
    <t>Barium chloride</t>
  </si>
  <si>
    <t>BaCl2</t>
  </si>
  <si>
    <t>Nitrogen monoxide</t>
  </si>
  <si>
    <t>Na2O</t>
  </si>
  <si>
    <t>Fructose</t>
  </si>
  <si>
    <t>Magnesium iodide</t>
  </si>
  <si>
    <t>Magnesium sulfide</t>
  </si>
  <si>
    <t>Ozone</t>
  </si>
  <si>
    <t>Potassium cyanide</t>
  </si>
  <si>
    <t>Silver oxide</t>
  </si>
  <si>
    <t>Ag2O</t>
  </si>
  <si>
    <t>Sodium chromate</t>
  </si>
  <si>
    <t>Sodium peroxide</t>
  </si>
  <si>
    <t>Toluene</t>
  </si>
  <si>
    <t>Zinc carbonate</t>
  </si>
  <si>
    <t>Zinc phosphate</t>
  </si>
  <si>
    <t>Zinc sulfide</t>
  </si>
  <si>
    <t>Para dichlorobenzene</t>
  </si>
  <si>
    <t>Boric acid</t>
  </si>
  <si>
    <t>Oxalate</t>
  </si>
  <si>
    <t>Potassium bicarbonate</t>
  </si>
  <si>
    <t>Potassium hypochlorite</t>
  </si>
  <si>
    <t>KClO</t>
  </si>
  <si>
    <t>Potassium nitrite</t>
  </si>
  <si>
    <t>Bromothymol Blue</t>
  </si>
  <si>
    <t>Ammonium iodide</t>
  </si>
  <si>
    <t>Ammonium nitrite</t>
  </si>
  <si>
    <t>Ammonium oxide</t>
  </si>
  <si>
    <t>Argon gas</t>
  </si>
  <si>
    <t>Barium bromide</t>
  </si>
  <si>
    <t>Barium iodide</t>
  </si>
  <si>
    <t>Bromate</t>
  </si>
  <si>
    <t>Dinitrogen trioxide</t>
  </si>
  <si>
    <t>Ethylene glycol</t>
  </si>
  <si>
    <t>Nickel sulfate</t>
  </si>
  <si>
    <t>atomic mass ‎4.002602 u</t>
  </si>
  <si>
    <t>Iodide</t>
  </si>
  <si>
    <t>Lead ii acetate</t>
  </si>
  <si>
    <t>Lithium chloride</t>
  </si>
  <si>
    <t>LiCl</t>
  </si>
  <si>
    <t>Phosphate ion</t>
  </si>
  <si>
    <t>Potassium fluoride</t>
  </si>
  <si>
    <t>Potassium sulfite</t>
  </si>
  <si>
    <t>Silver carbonate</t>
  </si>
  <si>
    <t>Sodium cyanide</t>
  </si>
  <si>
    <t>Sodium nitride</t>
  </si>
  <si>
    <t>Strontium chloride</t>
  </si>
  <si>
    <t>SrCl2</t>
  </si>
  <si>
    <t>Strontium nitrate</t>
  </si>
  <si>
    <t>Urea</t>
  </si>
  <si>
    <t>Bleach</t>
  </si>
  <si>
    <t>Lithium bromide</t>
  </si>
  <si>
    <t>Aluminum fluoride</t>
  </si>
  <si>
    <t>Barium fluoride</t>
  </si>
  <si>
    <t>Butanoic acid</t>
  </si>
  <si>
    <t>Calcium hydride</t>
  </si>
  <si>
    <t>CaH2</t>
  </si>
  <si>
    <t>Copper ii carbonate</t>
  </si>
  <si>
    <t>18.998403 u</t>
  </si>
  <si>
    <t>Lithium phosphate</t>
  </si>
  <si>
    <t>Glycerol</t>
  </si>
  <si>
    <t>Hypobromous acid</t>
  </si>
  <si>
    <t>HBrO</t>
  </si>
  <si>
    <t>Hypoiodous acid</t>
  </si>
  <si>
    <t>HIO</t>
  </si>
  <si>
    <t>Lead iodide</t>
  </si>
  <si>
    <t>Lithium iodide</t>
  </si>
  <si>
    <t>LiI</t>
  </si>
  <si>
    <t>Magnesium oxide</t>
  </si>
  <si>
    <t>Urethane</t>
  </si>
  <si>
    <t>Nickel nitrate</t>
  </si>
  <si>
    <t>Sodium dichromate</t>
  </si>
  <si>
    <t>Tartaric acid</t>
  </si>
  <si>
    <t>Zinc iodide</t>
  </si>
  <si>
    <t>Aluminum bromide</t>
  </si>
  <si>
    <t>Sodium Percarbonate</t>
  </si>
  <si>
    <t>Nickel acetate</t>
  </si>
  <si>
    <t>Sodium Thiosulfate</t>
  </si>
  <si>
    <t>Acetaldehyde</t>
  </si>
  <si>
    <t>Copper sulfate</t>
  </si>
  <si>
    <t>Mannitol</t>
  </si>
  <si>
    <t>Calcium Chloride</t>
  </si>
  <si>
    <t>CaCl2</t>
  </si>
  <si>
    <t>Monosodium Glutamate</t>
  </si>
  <si>
    <t>Polystyrene</t>
  </si>
  <si>
    <t>Calcium Carbide</t>
  </si>
  <si>
    <t>Tetrachloroethylene</t>
  </si>
  <si>
    <t>Sodium Chlorate</t>
  </si>
  <si>
    <t>Potassium Iodate</t>
  </si>
  <si>
    <t>Lead Acetate</t>
  </si>
  <si>
    <t>Potassium Thiocyanate</t>
  </si>
  <si>
    <t>KSCN</t>
  </si>
  <si>
    <t>Butane</t>
  </si>
  <si>
    <t>Maltose</t>
  </si>
  <si>
    <t>Polyurethane Foam</t>
  </si>
  <si>
    <t>Formaldehyde</t>
  </si>
  <si>
    <t>Formic Acid</t>
  </si>
  <si>
    <t>Sulfur Hexafluoride</t>
  </si>
  <si>
    <t>Phosphorus Trichloride</t>
  </si>
  <si>
    <t>Ethane</t>
  </si>
  <si>
    <t>Dinitrogen Pentoxide</t>
  </si>
  <si>
    <t>Phosphorous Acid</t>
  </si>
  <si>
    <t>Potassium Ferrocyanide</t>
  </si>
  <si>
    <t>Xenon Difluoride</t>
  </si>
  <si>
    <t>Diatomic Bromine</t>
  </si>
  <si>
    <t>Phenyl</t>
  </si>
  <si>
    <t>Phosphorus Triiodide</t>
  </si>
  <si>
    <t>Peroxydisulfuric Acid</t>
  </si>
  <si>
    <t>Monopotassium Phosphate</t>
  </si>
  <si>
    <t>Dipotassium Phosphate</t>
  </si>
  <si>
    <t>Aluminium hydroxide</t>
  </si>
  <si>
    <t>Ammonium persulfate</t>
  </si>
  <si>
    <t>Sodium borate</t>
  </si>
  <si>
    <t>Chloroacetic acid</t>
  </si>
  <si>
    <t>Potassium acetate</t>
  </si>
  <si>
    <t>Barium oxide</t>
  </si>
  <si>
    <t>Copper(I) Oxide</t>
  </si>
  <si>
    <t>Lithium Bromide</t>
  </si>
  <si>
    <t>Copper Hydroxide</t>
  </si>
  <si>
    <t>Tin Oxide</t>
  </si>
  <si>
    <t>Chlorine Trifluoride</t>
  </si>
  <si>
    <t>Ethylene</t>
  </si>
  <si>
    <t>Acetylene</t>
  </si>
  <si>
    <t>Chromic Oxide</t>
  </si>
  <si>
    <t>Sodium bisulfate</t>
  </si>
  <si>
    <t>Copper (II) chloride</t>
  </si>
  <si>
    <t>Mercuric chloride</t>
  </si>
  <si>
    <t>Tin (II) chloride</t>
  </si>
  <si>
    <t>Propane</t>
  </si>
  <si>
    <t>Lead (IV) oxide</t>
  </si>
  <si>
    <t>Molecular Formula</t>
  </si>
  <si>
    <t>Sl #</t>
  </si>
  <si>
    <t>320 Chemical Compounds</t>
  </si>
  <si>
    <t>67 Chemical Compounds</t>
  </si>
  <si>
    <t>Baking powder</t>
  </si>
  <si>
    <t>Use</t>
  </si>
  <si>
    <t>‎98.072</t>
  </si>
  <si>
    <t>‎47.013</t>
  </si>
  <si>
    <t>‎27.026</t>
  </si>
  <si>
    <t>‎142.036</t>
  </si>
  <si>
    <t>‎143.318</t>
  </si>
  <si>
    <t>Atomic mass 15.999</t>
  </si>
  <si>
    <t>‎70.9</t>
  </si>
  <si>
    <t>Atomic mass 126.90</t>
  </si>
  <si>
    <t>‎88.018</t>
  </si>
  <si>
    <t>‎80.043</t>
  </si>
  <si>
    <t>‎325.29</t>
  </si>
  <si>
    <t>‎60.056</t>
  </si>
  <si>
    <t>‎74.439</t>
  </si>
  <si>
    <t>Molecular Weight (g/mol)</t>
  </si>
  <si>
    <t>Chalk (Marble)</t>
  </si>
  <si>
    <t>Epsom</t>
  </si>
  <si>
    <t>Bath salt, exfoliants</t>
  </si>
  <si>
    <t>Vinegar</t>
  </si>
  <si>
    <t>To cook, bake, clean, weed control</t>
  </si>
  <si>
    <t>To treat hard water</t>
  </si>
  <si>
    <t>To make mortar, cement</t>
  </si>
  <si>
    <t>Quick Lime</t>
  </si>
  <si>
    <t>In the production of iron and steel, paper and pulp production, treatment of water</t>
  </si>
  <si>
    <t>To reduce oxidation</t>
  </si>
  <si>
    <t>To preserve wood</t>
  </si>
  <si>
    <t>Magnesia</t>
  </si>
  <si>
    <t>Laughing Gas</t>
  </si>
  <si>
    <t>Used by dentist</t>
  </si>
  <si>
    <t>Sand</t>
  </si>
  <si>
    <t>An ingredient in baking</t>
  </si>
  <si>
    <t>A sweetner</t>
  </si>
  <si>
    <t>Construction material</t>
  </si>
  <si>
    <t>Bleaching</t>
  </si>
  <si>
    <t>Antacid</t>
  </si>
  <si>
    <t>Fungicide</t>
  </si>
  <si>
    <t>Starts fire when mixed with glycerin</t>
  </si>
  <si>
    <t xml:space="preserve">https://entri.app/blog/list-of-chemical-compounds-and-their-common-names-and-formulas/ </t>
  </si>
  <si>
    <t>2079 Chemical Compounds</t>
  </si>
  <si>
    <t/>
  </si>
  <si>
    <t>±1</t>
  </si>
  <si>
    <t>&lt;0</t>
  </si>
  <si>
    <t>0</t>
  </si>
  <si>
    <t>lithium</t>
  </si>
  <si>
    <t>+1</t>
  </si>
  <si>
    <t>+2</t>
  </si>
  <si>
    <t>+3</t>
  </si>
  <si>
    <t>±4</t>
  </si>
  <si>
    <t>−3</t>
  </si>
  <si>
    <t>−2</t>
  </si>
  <si>
    <t>−1</t>
  </si>
  <si>
    <t>neon</t>
  </si>
  <si>
    <t>sodium</t>
  </si>
  <si>
    <t>sulfur</t>
  </si>
  <si>
    <t>argon</t>
  </si>
  <si>
    <t>potassium</t>
  </si>
  <si>
    <t>calcium</t>
  </si>
  <si>
    <t>scandium</t>
  </si>
  <si>
    <t>+4,3,2</t>
  </si>
  <si>
    <t>vanadium</t>
  </si>
  <si>
    <t>+5,2,3,4</t>
  </si>
  <si>
    <t>+3,2,6</t>
  </si>
  <si>
    <t>manganese</t>
  </si>
  <si>
    <t>+2,3,4,6,7</t>
  </si>
  <si>
    <t>iron</t>
  </si>
  <si>
    <t>+3,2</t>
  </si>
  <si>
    <t>cobalt</t>
  </si>
  <si>
    <t>+2,3</t>
  </si>
  <si>
    <t>nickel</t>
  </si>
  <si>
    <t>+2,1</t>
  </si>
  <si>
    <t>zinc</t>
  </si>
  <si>
    <t>gallium</t>
  </si>
  <si>
    <t>germanium</t>
  </si>
  <si>
    <t>+4,2</t>
  </si>
  <si>
    <t>arsenic</t>
  </si>
  <si>
    <t>±3,+5</t>
  </si>
  <si>
    <t>+4,−2,+6</t>
  </si>
  <si>
    <t>±1,+5</t>
  </si>
  <si>
    <t>krypton</t>
  </si>
  <si>
    <t>rubidium</t>
  </si>
  <si>
    <t>strontium</t>
  </si>
  <si>
    <t>yttrium</t>
  </si>
  <si>
    <t>zirconium</t>
  </si>
  <si>
    <t>+4</t>
  </si>
  <si>
    <t>niobium</t>
  </si>
  <si>
    <t>+5,3</t>
  </si>
  <si>
    <t>+6,3,5</t>
  </si>
  <si>
    <t>+7,4,6</t>
  </si>
  <si>
    <t>+4,3,6,8</t>
  </si>
  <si>
    <t>rhodium</t>
  </si>
  <si>
    <t>+3,4,6</t>
  </si>
  <si>
    <t>palladium</t>
  </si>
  <si>
    <t>+2,4</t>
  </si>
  <si>
    <t>cadmium</t>
  </si>
  <si>
    <t>indium</t>
  </si>
  <si>
    <t>+3,5</t>
  </si>
  <si>
    <t>+4,6,−2</t>
  </si>
  <si>
    <t>−1,+5,7</t>
  </si>
  <si>
    <t>+3,4</t>
  </si>
  <si>
    <t>samarium</t>
  </si>
  <si>
    <t>europium</t>
  </si>
  <si>
    <t>gadolinium</t>
  </si>
  <si>
    <t>terbium</t>
  </si>
  <si>
    <t>dysprosium</t>
  </si>
  <si>
    <t>holmium</t>
  </si>
  <si>
    <t>erbium</t>
  </si>
  <si>
    <t>thulium</t>
  </si>
  <si>
    <t>ytterbium</t>
  </si>
  <si>
    <t>hafnium</t>
  </si>
  <si>
    <t>+5</t>
  </si>
  <si>
    <t>+6,4</t>
  </si>
  <si>
    <t>osmium</t>
  </si>
  <si>
    <t>+4,6,8</t>
  </si>
  <si>
    <t>iridium</t>
  </si>
  <si>
    <t>+4,3,6</t>
  </si>
  <si>
    <t>+3,1</t>
  </si>
  <si>
    <t>mercury</t>
  </si>
  <si>
    <t>thallium</t>
  </si>
  <si>
    <t>+1,3</t>
  </si>
  <si>
    <t>bismuth</t>
  </si>
  <si>
    <t>polonium</t>
  </si>
  <si>
    <t>radon</t>
  </si>
  <si>
    <t>francium</t>
  </si>
  <si>
    <t>radium</t>
  </si>
  <si>
    <t>actinium</t>
  </si>
  <si>
    <t>thorium</t>
  </si>
  <si>
    <t>protactinium</t>
  </si>
  <si>
    <t>+5,4</t>
  </si>
  <si>
    <t>uranium</t>
  </si>
  <si>
    <t>+6,3,4,5</t>
  </si>
  <si>
    <t>neptunium</t>
  </si>
  <si>
    <t>+5,3,4,6</t>
  </si>
  <si>
    <t>plutonium</t>
  </si>
  <si>
    <t>+4,3,5,6</t>
  </si>
  <si>
    <t>+3,4,5,6</t>
  </si>
  <si>
    <t>curium</t>
  </si>
  <si>
    <t>californium</t>
  </si>
  <si>
    <t>einsteinium</t>
  </si>
  <si>
    <t>fermium</t>
  </si>
  <si>
    <t>lawrencium</t>
  </si>
  <si>
    <t>rutherfordium</t>
  </si>
  <si>
    <t>dubnium</t>
  </si>
  <si>
    <t>seaborgium</t>
  </si>
  <si>
    <t>bohrium</t>
  </si>
  <si>
    <t>hassium</t>
  </si>
  <si>
    <t>darmstadtium</t>
  </si>
  <si>
    <t>roentgentium</t>
  </si>
  <si>
    <t>nihonium</t>
  </si>
  <si>
    <t>flerovium</t>
  </si>
  <si>
    <t>moscovium</t>
  </si>
  <si>
    <t>livermorium</t>
  </si>
  <si>
    <t>tennessine</t>
  </si>
  <si>
    <t>oganesson</t>
  </si>
  <si>
    <t>English 
element name</t>
  </si>
  <si>
    <t>atomic mass (rounded)</t>
  </si>
  <si>
    <t>Melting Point, °C</t>
  </si>
  <si>
    <t>Boiling Point, °C</t>
  </si>
  <si>
    <t>density g/mL</t>
  </si>
  <si>
    <t>electronegativity (Pauling)</t>
  </si>
  <si>
    <t xml:space="preserve">1st ionization potential (kJ/mol) </t>
  </si>
  <si>
    <t>Electron Affinity (kJ/mol)</t>
  </si>
  <si>
    <t>radius
(1- ion)
(pm)</t>
  </si>
  <si>
    <t>common oxidation states</t>
  </si>
  <si>
    <t>http://www.mrbigler.com/documents/Periodic-Table.xls</t>
  </si>
  <si>
    <t>Atomic #</t>
  </si>
  <si>
    <t>Atomic Symbol</t>
  </si>
  <si>
    <t>Yttrium</t>
  </si>
  <si>
    <t>Protactinium</t>
  </si>
  <si>
    <t>Einsteinium</t>
  </si>
  <si>
    <t>Roentgentium</t>
  </si>
  <si>
    <t>Copernicum</t>
  </si>
  <si>
    <r>
      <t>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COOH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</si>
  <si>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4</t>
    </r>
  </si>
  <si>
    <r>
      <t>NH</t>
    </r>
    <r>
      <rPr>
        <vertAlign val="subscript"/>
        <sz val="12"/>
        <color rgb="FF02010A"/>
        <rFont val="Arial"/>
        <family val="2"/>
      </rPr>
      <t>3</t>
    </r>
  </si>
  <si>
    <r>
      <t>HNO</t>
    </r>
    <r>
      <rPr>
        <vertAlign val="subscript"/>
        <sz val="12"/>
        <color rgb="FF02010A"/>
        <rFont val="Arial"/>
        <family val="2"/>
      </rPr>
      <t>3</t>
    </r>
  </si>
  <si>
    <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</si>
  <si>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Na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</si>
  <si>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CaCO</t>
    </r>
    <r>
      <rPr>
        <vertAlign val="subscript"/>
        <sz val="12"/>
        <color rgb="FF02010A"/>
        <rFont val="Arial"/>
        <family val="2"/>
      </rPr>
      <t>3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</si>
  <si>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4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</si>
  <si>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</si>
  <si>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NaHCO</t>
    </r>
    <r>
      <rPr>
        <vertAlign val="subscript"/>
        <sz val="12"/>
        <color rgb="FF02010A"/>
        <rFont val="Arial"/>
        <family val="2"/>
      </rPr>
      <t>3</t>
    </r>
  </si>
  <si>
    <r>
      <t>Ca(OH)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</si>
  <si>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OH</t>
    </r>
  </si>
  <si>
    <r>
      <t>HNO</t>
    </r>
    <r>
      <rPr>
        <vertAlign val="subscript"/>
        <sz val="12"/>
        <color rgb="FF02010A"/>
        <rFont val="Arial"/>
        <family val="2"/>
      </rPr>
      <t>2</t>
    </r>
  </si>
  <si>
    <r>
      <t>AgNO</t>
    </r>
    <r>
      <rPr>
        <vertAlign val="subscript"/>
        <sz val="12"/>
        <color rgb="FF02010A"/>
        <rFont val="Arial"/>
        <family val="2"/>
      </rPr>
      <t>3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</si>
  <si>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</si>
  <si>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Mg(OH)</t>
    </r>
    <r>
      <rPr>
        <vertAlign val="subscript"/>
        <sz val="12"/>
        <color rgb="FF02010A"/>
        <rFont val="Arial"/>
        <family val="2"/>
      </rPr>
      <t>2</t>
    </r>
  </si>
  <si>
    <r>
      <t>CH</t>
    </r>
    <r>
      <rPr>
        <vertAlign val="subscript"/>
        <sz val="12"/>
        <color rgb="FF02010A"/>
        <rFont val="Arial"/>
        <family val="2"/>
      </rPr>
      <t>4</t>
    </r>
  </si>
  <si>
    <r>
      <t>NO</t>
    </r>
    <r>
      <rPr>
        <vertAlign val="subscript"/>
        <sz val="12"/>
        <color rgb="FF02010A"/>
        <rFont val="Arial"/>
        <family val="2"/>
      </rPr>
      <t>2</t>
    </r>
  </si>
  <si>
    <r>
      <t>NaNO</t>
    </r>
    <r>
      <rPr>
        <vertAlign val="subscript"/>
        <sz val="12"/>
        <color rgb="FF02010A"/>
        <rFont val="Arial"/>
        <family val="2"/>
      </rPr>
      <t>3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</si>
  <si>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3</t>
    </r>
  </si>
  <si>
    <r>
      <t>Al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(SO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3</t>
    </r>
  </si>
  <si>
    <r>
      <t>Al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</si>
  <si>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NO</t>
    </r>
    <r>
      <rPr>
        <vertAlign val="subscript"/>
        <sz val="12"/>
        <color rgb="FF02010A"/>
        <rFont val="Arial"/>
        <family val="2"/>
      </rPr>
      <t>3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</si>
  <si>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</si>
  <si>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Ba(OH)</t>
    </r>
    <r>
      <rPr>
        <vertAlign val="subscript"/>
        <sz val="12"/>
        <color rgb="FF02010A"/>
        <rFont val="Arial"/>
        <family val="2"/>
      </rPr>
      <t>2</t>
    </r>
  </si>
  <si>
    <r>
      <t>CCl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</si>
  <si>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7</t>
    </r>
  </si>
  <si>
    <r>
      <t>C</t>
    </r>
    <r>
      <rPr>
        <vertAlign val="subscript"/>
        <sz val="12"/>
        <color rgb="FF02010A"/>
        <rFont val="Arial"/>
        <family val="2"/>
      </rPr>
      <t>7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</si>
  <si>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Fe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</si>
  <si>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Mg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(PO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</si>
  <si>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NaO</t>
    </r>
    <r>
      <rPr>
        <vertAlign val="subscript"/>
        <sz val="12"/>
        <color rgb="FF02010A"/>
        <rFont val="Arial"/>
        <family val="2"/>
      </rPr>
      <t>2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</si>
  <si>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</si>
  <si>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12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22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11</t>
    </r>
  </si>
  <si>
    <r>
      <t>KNO</t>
    </r>
    <r>
      <rPr>
        <vertAlign val="subscript"/>
        <sz val="12"/>
        <color rgb="FF02010A"/>
        <rFont val="Arial"/>
        <family val="2"/>
      </rPr>
      <t>3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</si>
  <si>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HCO</t>
    </r>
    <r>
      <rPr>
        <vertAlign val="subscript"/>
        <sz val="12"/>
        <color rgb="FF02010A"/>
        <rFont val="Arial"/>
        <family val="2"/>
      </rPr>
      <t>3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</si>
  <si>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Cl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</si>
  <si>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OH</t>
    </r>
  </si>
  <si>
    <r>
      <t>Ca(NO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</si>
  <si>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Cl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</si>
  <si>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OH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</si>
  <si>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</si>
  <si>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MgCl</t>
    </r>
    <r>
      <rPr>
        <vertAlign val="subscript"/>
        <sz val="12"/>
        <color rgb="FF02010A"/>
        <rFont val="Arial"/>
        <family val="2"/>
      </rPr>
      <t>2</t>
    </r>
  </si>
  <si>
    <r>
      <t>SO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</si>
  <si>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</si>
  <si>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Ba(NO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</si>
  <si>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Ca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</si>
  <si>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</si>
  <si>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</si>
  <si>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</si>
  <si>
    <r>
      <t>Zn(NO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</si>
  <si>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20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</si>
  <si>
    <r>
      <t>Mg(NO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</si>
  <si>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SiO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</si>
  <si>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</si>
  <si>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</si>
  <si>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N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</si>
  <si>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NH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</si>
  <si>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10</t>
    </r>
  </si>
  <si>
    <r>
      <t>BaSO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</si>
  <si>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</si>
  <si>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</si>
  <si>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HCl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</si>
  <si>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MgSO</t>
    </r>
    <r>
      <rPr>
        <vertAlign val="subscript"/>
        <sz val="12"/>
        <color rgb="FF02010A"/>
        <rFont val="Arial"/>
        <family val="2"/>
      </rPr>
      <t>4</t>
    </r>
  </si>
  <si>
    <r>
      <t>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OH</t>
    </r>
  </si>
  <si>
    <r>
      <t>C</t>
    </r>
    <r>
      <rPr>
        <vertAlign val="subscript"/>
        <sz val="12"/>
        <color rgb="FF02010A"/>
        <rFont val="Arial"/>
        <family val="2"/>
      </rPr>
      <t>16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18</t>
    </r>
    <r>
      <rPr>
        <sz val="12"/>
        <color rgb="FF02010A"/>
        <rFont val="Arial"/>
        <family val="2"/>
      </rPr>
      <t>ClN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S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</si>
  <si>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3</t>
    </r>
  </si>
  <si>
    <r>
      <t>SO</t>
    </r>
    <r>
      <rPr>
        <vertAlign val="subscript"/>
        <sz val="12"/>
        <color rgb="FF02010A"/>
        <rFont val="Arial"/>
        <family val="2"/>
      </rPr>
      <t>3</t>
    </r>
  </si>
  <si>
    <r>
      <t>AlPO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</si>
  <si>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18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6O</t>
    </r>
    <r>
      <rPr>
        <vertAlign val="subscript"/>
        <sz val="12"/>
        <color rgb="FF02010A"/>
        <rFont val="Arial"/>
        <family val="2"/>
      </rPr>
      <t>2</t>
    </r>
  </si>
  <si>
    <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</si>
  <si>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TiO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</si>
  <si>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N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</si>
  <si>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</si>
  <si>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Cr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7</t>
    </r>
  </si>
  <si>
    <r>
      <t>Zn(CH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COO)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(H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O)</t>
    </r>
    <r>
      <rPr>
        <vertAlign val="subscript"/>
        <sz val="12"/>
        <color rgb="FF02010A"/>
        <rFont val="Arial"/>
        <family val="2"/>
      </rPr>
      <t>2</t>
    </r>
  </si>
  <si>
    <r>
      <t>ZnCl</t>
    </r>
    <r>
      <rPr>
        <vertAlign val="subscript"/>
        <sz val="12"/>
        <color rgb="FF02010A"/>
        <rFont val="Arial"/>
        <family val="2"/>
      </rPr>
      <t>2</t>
    </r>
  </si>
  <si>
    <r>
      <t>Zn(OH)</t>
    </r>
    <r>
      <rPr>
        <vertAlign val="subscript"/>
        <sz val="12"/>
        <color rgb="FF02010A"/>
        <rFont val="Arial"/>
        <family val="2"/>
      </rPr>
      <t>2</t>
    </r>
  </si>
  <si>
    <r>
      <t>MgCO</t>
    </r>
    <r>
      <rPr>
        <vertAlign val="subscript"/>
        <sz val="12"/>
        <color rgb="FF02010A"/>
        <rFont val="Arial"/>
        <family val="2"/>
      </rPr>
      <t>3</t>
    </r>
  </si>
  <si>
    <r>
      <t>KClO</t>
    </r>
    <r>
      <rPr>
        <vertAlign val="subscript"/>
        <sz val="12"/>
        <color rgb="FF02010A"/>
        <rFont val="Arial"/>
        <family val="2"/>
      </rPr>
      <t>3</t>
    </r>
  </si>
  <si>
    <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</si>
  <si>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6</t>
    </r>
  </si>
  <si>
    <r>
      <t>C</t>
    </r>
    <r>
      <rPr>
        <vertAlign val="subscript"/>
        <sz val="12"/>
        <color rgb="FF02010A"/>
        <rFont val="Arial"/>
        <family val="2"/>
      </rPr>
      <t>7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</si>
  <si>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</si>
  <si>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5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</si>
  <si>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NO</t>
    </r>
  </si>
  <si>
    <r>
      <t>CH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Cl</t>
    </r>
    <r>
      <rPr>
        <vertAlign val="subscript"/>
        <sz val="12"/>
        <color rgb="FF02010A"/>
        <rFont val="Arial"/>
        <family val="2"/>
      </rPr>
      <t>2</t>
    </r>
  </si>
  <si>
    <r>
      <t>CS</t>
    </r>
    <r>
      <rPr>
        <vertAlign val="subscript"/>
        <sz val="12"/>
        <color rgb="FF02010A"/>
        <rFont val="Arial"/>
        <family val="2"/>
      </rPr>
      <t>2</t>
    </r>
  </si>
  <si>
    <r>
      <t>CrK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</si>
  <si>
    <r>
      <t>ZnSO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</si>
  <si>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76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46</t>
    </r>
  </si>
  <si>
    <r>
      <t>HClO</t>
    </r>
    <r>
      <rPr>
        <vertAlign val="subscript"/>
        <sz val="12"/>
        <color rgb="FF02010A"/>
        <rFont val="Arial"/>
        <family val="2"/>
      </rPr>
      <t>4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</si>
  <si>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CrO</t>
    </r>
    <r>
      <rPr>
        <vertAlign val="subscript"/>
        <sz val="12"/>
        <color rgb="FF02010A"/>
        <rFont val="Arial"/>
        <family val="2"/>
      </rPr>
      <t>4</t>
    </r>
  </si>
  <si>
    <r>
      <t>OH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</si>
  <si>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</si>
  <si>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OS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</si>
  <si>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14</t>
    </r>
  </si>
  <si>
    <r>
      <t>C</t>
    </r>
    <r>
      <rPr>
        <vertAlign val="subscript"/>
        <sz val="12"/>
        <color rgb="FF02010A"/>
        <rFont val="Arial"/>
        <family val="2"/>
      </rPr>
      <t>10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</si>
  <si>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MnO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</si>
  <si>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</si>
  <si>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KNa·4H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</si>
  <si>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12</t>
    </r>
    <r>
      <rPr>
        <sz val="12"/>
        <color rgb="FF02010A"/>
        <rFont val="Arial"/>
        <family val="2"/>
      </rPr>
      <t>N</t>
    </r>
    <r>
      <rPr>
        <vertAlign val="subscript"/>
        <sz val="12"/>
        <color rgb="FF02010A"/>
        <rFont val="Arial"/>
        <family val="2"/>
      </rPr>
      <t>4</t>
    </r>
  </si>
  <si>
    <r>
      <t>PCl</t>
    </r>
    <r>
      <rPr>
        <vertAlign val="subscript"/>
        <sz val="12"/>
        <color rgb="FF02010A"/>
        <rFont val="Arial"/>
        <family val="2"/>
      </rPr>
      <t>5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</si>
  <si>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</si>
  <si>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KH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</si>
  <si>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AgC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</si>
  <si>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Na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7</t>
    </r>
  </si>
  <si>
    <r>
      <t>NaNO</t>
    </r>
    <r>
      <rPr>
        <vertAlign val="subscript"/>
        <sz val="12"/>
        <color rgb="FF02010A"/>
        <rFont val="Arial"/>
        <family val="2"/>
      </rPr>
      <t>2</t>
    </r>
  </si>
  <si>
    <r>
      <t>BaCO</t>
    </r>
    <r>
      <rPr>
        <vertAlign val="subscript"/>
        <sz val="12"/>
        <color rgb="FF02010A"/>
        <rFont val="Arial"/>
        <family val="2"/>
      </rPr>
      <t>3</t>
    </r>
  </si>
  <si>
    <r>
      <t>Li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</si>
  <si>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</si>
  <si>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KMnO</t>
    </r>
    <r>
      <rPr>
        <vertAlign val="subscript"/>
        <sz val="12"/>
        <color rgb="FF02010A"/>
        <rFont val="Arial"/>
        <family val="2"/>
      </rPr>
      <t>4</t>
    </r>
  </si>
  <si>
    <r>
      <t>Ag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</si>
  <si>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</si>
  <si>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Br</t>
    </r>
  </si>
  <si>
    <r>
      <t>Ca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(PO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</si>
  <si>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Cr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7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</si>
  <si>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[B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(OH)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]·8H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</si>
  <si>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Cl</t>
    </r>
  </si>
  <si>
    <r>
      <t>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K</t>
    </r>
  </si>
  <si>
    <r>
      <t>Cu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</si>
  <si>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Cu(OH)</t>
    </r>
    <r>
      <rPr>
        <vertAlign val="subscript"/>
        <sz val="12"/>
        <color rgb="FF02010A"/>
        <rFont val="Arial"/>
        <family val="2"/>
      </rPr>
      <t>2</t>
    </r>
  </si>
  <si>
    <r>
      <t>SnO</t>
    </r>
    <r>
      <rPr>
        <vertAlign val="subscript"/>
        <sz val="12"/>
        <color rgb="FF02010A"/>
        <rFont val="Arial"/>
        <family val="2"/>
      </rPr>
      <t>2</t>
    </r>
  </si>
  <si>
    <r>
      <t>ClF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</si>
  <si>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</si>
  <si>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2</t>
    </r>
  </si>
  <si>
    <r>
      <t>Cr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</si>
  <si>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NaHSO</t>
    </r>
    <r>
      <rPr>
        <vertAlign val="subscript"/>
        <sz val="12"/>
        <color rgb="FF02010A"/>
        <rFont val="Arial"/>
        <family val="2"/>
      </rPr>
      <t>4</t>
    </r>
  </si>
  <si>
    <r>
      <t>CuCl</t>
    </r>
    <r>
      <rPr>
        <vertAlign val="subscript"/>
        <sz val="12"/>
        <color rgb="FF02010A"/>
        <rFont val="Arial"/>
        <family val="2"/>
      </rPr>
      <t>2</t>
    </r>
  </si>
  <si>
    <r>
      <t>HgCl</t>
    </r>
    <r>
      <rPr>
        <vertAlign val="subscript"/>
        <sz val="12"/>
        <color rgb="FF02010A"/>
        <rFont val="Arial"/>
        <family val="2"/>
      </rPr>
      <t>2</t>
    </r>
  </si>
  <si>
    <r>
      <t>SnCl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</si>
  <si>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</si>
  <si>
    <r>
      <t>PbO</t>
    </r>
    <r>
      <rPr>
        <vertAlign val="subscript"/>
        <sz val="12"/>
        <color rgb="FF02010A"/>
        <rFont val="Arial"/>
        <family val="2"/>
      </rPr>
      <t>2</t>
    </r>
  </si>
  <si>
    <r>
      <t>Ac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</si>
  <si>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AgBF</t>
    </r>
    <r>
      <rPr>
        <vertAlign val="subscript"/>
        <sz val="12"/>
        <color theme="1"/>
        <rFont val="Arial"/>
        <family val="2"/>
      </rPr>
      <t>4</t>
    </r>
  </si>
  <si>
    <r>
      <t>AgBrO</t>
    </r>
    <r>
      <rPr>
        <vertAlign val="subscript"/>
        <sz val="12"/>
        <color theme="1"/>
        <rFont val="Arial"/>
        <family val="2"/>
      </rPr>
      <t>3</t>
    </r>
  </si>
  <si>
    <r>
      <t>AgCl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Cu</t>
    </r>
    <r>
      <rPr>
        <vertAlign val="subscript"/>
        <sz val="12"/>
        <color theme="1"/>
        <rFont val="Arial"/>
        <family val="2"/>
      </rPr>
      <t>2</t>
    </r>
  </si>
  <si>
    <r>
      <t>AgClO</t>
    </r>
    <r>
      <rPr>
        <vertAlign val="subscript"/>
        <sz val="12"/>
        <color theme="1"/>
        <rFont val="Arial"/>
        <family val="2"/>
      </rPr>
      <t>3</t>
    </r>
  </si>
  <si>
    <r>
      <t>AgClO</t>
    </r>
    <r>
      <rPr>
        <vertAlign val="subscript"/>
        <sz val="12"/>
        <color theme="1"/>
        <rFont val="Arial"/>
        <family val="2"/>
      </rPr>
      <t>4</t>
    </r>
  </si>
  <si>
    <r>
      <t>AgF</t>
    </r>
    <r>
      <rPr>
        <vertAlign val="subscript"/>
        <sz val="12"/>
        <color theme="1"/>
        <rFont val="Arial"/>
        <family val="2"/>
      </rPr>
      <t>2</t>
    </r>
  </si>
  <si>
    <r>
      <t>AgIO</t>
    </r>
    <r>
      <rPr>
        <vertAlign val="subscript"/>
        <sz val="12"/>
        <color theme="1"/>
        <rFont val="Arial"/>
        <family val="2"/>
      </rPr>
      <t>3</t>
    </r>
  </si>
  <si>
    <r>
      <t>AgMnO</t>
    </r>
    <r>
      <rPr>
        <vertAlign val="subscript"/>
        <sz val="12"/>
        <color theme="1"/>
        <rFont val="Arial"/>
        <family val="2"/>
      </rPr>
      <t>4</t>
    </r>
  </si>
  <si>
    <r>
      <t>AgN</t>
    </r>
    <r>
      <rPr>
        <vertAlign val="subscript"/>
        <sz val="12"/>
        <color theme="1"/>
        <rFont val="Arial"/>
        <family val="2"/>
      </rPr>
      <t>3</t>
    </r>
  </si>
  <si>
    <r>
      <t>AgNO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</si>
  <si>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</si>
  <si>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AgPF</t>
    </r>
    <r>
      <rPr>
        <vertAlign val="subscript"/>
        <sz val="12"/>
        <color theme="1"/>
        <rFont val="Arial"/>
        <family val="2"/>
      </rPr>
      <t>6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</si>
  <si>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</si>
  <si>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</si>
  <si>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</si>
  <si>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</si>
  <si>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</si>
  <si>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</si>
  <si>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</si>
  <si>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MoO</t>
    </r>
    <r>
      <rPr>
        <vertAlign val="subscript"/>
        <sz val="12"/>
        <color theme="1"/>
        <rFont val="Arial"/>
        <family val="2"/>
      </rPr>
      <t>4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</si>
  <si>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</si>
  <si>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</si>
  <si>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</si>
  <si>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</si>
  <si>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4</t>
    </r>
  </si>
  <si>
    <r>
      <t>Ag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</si>
  <si>
    <r>
      <t>Ag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2</t>
    </r>
  </si>
  <si>
    <r>
      <t>Ag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</si>
  <si>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</si>
  <si>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3</t>
    </r>
  </si>
  <si>
    <r>
      <t>Ag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</si>
  <si>
    <r>
      <t>AlBO</t>
    </r>
    <r>
      <rPr>
        <vertAlign val="subscript"/>
        <sz val="12"/>
        <color theme="1"/>
        <rFont val="Arial"/>
        <family val="2"/>
      </rPr>
      <t>2</t>
    </r>
  </si>
  <si>
    <r>
      <t>AlBr</t>
    </r>
    <r>
      <rPr>
        <vertAlign val="subscript"/>
        <sz val="12"/>
        <color theme="1"/>
        <rFont val="Arial"/>
        <family val="2"/>
      </rPr>
      <t>3</t>
    </r>
  </si>
  <si>
    <r>
      <t>AlClF</t>
    </r>
    <r>
      <rPr>
        <vertAlign val="subscript"/>
        <sz val="12"/>
        <color theme="1"/>
        <rFont val="Arial"/>
        <family val="2"/>
      </rPr>
      <t>2</t>
    </r>
  </si>
  <si>
    <r>
      <t>AlCl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</si>
  <si>
    <r>
      <t>AlCl</t>
    </r>
    <r>
      <rPr>
        <vertAlign val="subscript"/>
        <sz val="12"/>
        <color theme="1"/>
        <rFont val="Arial"/>
        <family val="2"/>
      </rPr>
      <t>3</t>
    </r>
  </si>
  <si>
    <r>
      <t>AlCl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</si>
  <si>
    <r>
      <t>AlCl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Cs</t>
    </r>
  </si>
  <si>
    <r>
      <t>AlCl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K</t>
    </r>
  </si>
  <si>
    <r>
      <t>AlCl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Na</t>
    </r>
  </si>
  <si>
    <r>
      <t>AlCl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Rb</t>
    </r>
  </si>
  <si>
    <r>
      <t>AlCl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3</t>
    </r>
  </si>
  <si>
    <r>
      <t>AlCl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3</t>
    </r>
  </si>
  <si>
    <r>
      <t>AlF</t>
    </r>
    <r>
      <rPr>
        <vertAlign val="subscript"/>
        <sz val="12"/>
        <color theme="1"/>
        <rFont val="Arial"/>
        <family val="2"/>
      </rPr>
      <t>2</t>
    </r>
  </si>
  <si>
    <r>
      <t>AlF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</si>
  <si>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AlF</t>
    </r>
    <r>
      <rPr>
        <vertAlign val="subscript"/>
        <sz val="12"/>
        <color theme="1"/>
        <rFont val="Arial"/>
        <family val="2"/>
      </rPr>
      <t>3</t>
    </r>
  </si>
  <si>
    <r>
      <t>AlF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K</t>
    </r>
  </si>
  <si>
    <r>
      <t>AlF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Li</t>
    </r>
  </si>
  <si>
    <r>
      <t>AlF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3</t>
    </r>
  </si>
  <si>
    <r>
      <t>AlF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Li</t>
    </r>
    <r>
      <rPr>
        <vertAlign val="subscript"/>
        <sz val="12"/>
        <color theme="1"/>
        <rFont val="Arial"/>
        <family val="2"/>
      </rPr>
      <t>3</t>
    </r>
  </si>
  <si>
    <r>
      <t>AlF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3</t>
    </r>
  </si>
  <si>
    <r>
      <t>Al(OH)</t>
    </r>
    <r>
      <rPr>
        <vertAlign val="subscript"/>
        <sz val="12"/>
        <color theme="1"/>
        <rFont val="Arial"/>
        <family val="2"/>
      </rPr>
      <t>3</t>
    </r>
  </si>
  <si>
    <r>
      <t>AlI</t>
    </r>
    <r>
      <rPr>
        <vertAlign val="subscript"/>
        <sz val="12"/>
        <color theme="1"/>
        <rFont val="Arial"/>
        <family val="2"/>
      </rPr>
      <t>3</t>
    </r>
  </si>
  <si>
    <r>
      <t>AlLiO</t>
    </r>
    <r>
      <rPr>
        <vertAlign val="subscript"/>
        <sz val="12"/>
        <color theme="1"/>
        <rFont val="Arial"/>
        <family val="2"/>
      </rPr>
      <t>2</t>
    </r>
  </si>
  <si>
    <r>
      <t>Al(NO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</si>
  <si>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AlNaO</t>
    </r>
    <r>
      <rPr>
        <vertAlign val="subscript"/>
        <sz val="12"/>
        <color theme="1"/>
        <rFont val="Arial"/>
        <family val="2"/>
      </rPr>
      <t>2</t>
    </r>
  </si>
  <si>
    <r>
      <t>AlO</t>
    </r>
    <r>
      <rPr>
        <vertAlign val="subscript"/>
        <sz val="12"/>
        <color theme="1"/>
        <rFont val="Arial"/>
        <family val="2"/>
      </rPr>
      <t>2</t>
    </r>
  </si>
  <si>
    <r>
      <t>AlPO</t>
    </r>
    <r>
      <rPr>
        <vertAlign val="subscript"/>
        <sz val="12"/>
        <color theme="1"/>
        <rFont val="Arial"/>
        <family val="2"/>
      </rPr>
      <t>4</t>
    </r>
  </si>
  <si>
    <r>
      <t>AlTe</t>
    </r>
    <r>
      <rPr>
        <vertAlign val="subscript"/>
        <sz val="12"/>
        <color theme="1"/>
        <rFont val="Arial"/>
        <family val="2"/>
      </rPr>
      <t>2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</si>
  <si>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BeO</t>
    </r>
    <r>
      <rPr>
        <vertAlign val="subscript"/>
        <sz val="12"/>
        <color theme="1"/>
        <rFont val="Arial"/>
        <family val="2"/>
      </rPr>
      <t>4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</si>
  <si>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6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</si>
  <si>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(CO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</si>
  <si>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</si>
  <si>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</t>
    </r>
    <r>
      <rPr>
        <vertAlign val="subscript"/>
        <sz val="12"/>
        <color theme="1"/>
        <rFont val="Arial"/>
        <family val="2"/>
      </rPr>
      <t>4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</si>
  <si>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6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</si>
  <si>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6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</si>
  <si>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MgO</t>
    </r>
    <r>
      <rPr>
        <vertAlign val="subscript"/>
        <sz val="12"/>
        <color theme="1"/>
        <rFont val="Arial"/>
        <family val="2"/>
      </rPr>
      <t>4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</si>
  <si>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</si>
  <si>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</si>
  <si>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</si>
  <si>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Si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</si>
  <si>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2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</si>
  <si>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</si>
  <si>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</si>
  <si>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</si>
  <si>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</si>
  <si>
    <r>
      <t>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</si>
  <si>
    <r>
      <t>Al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5</t>
    </r>
  </si>
  <si>
    <r>
      <t>Al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3</t>
    </r>
  </si>
  <si>
    <r>
      <t>Al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BeO</t>
    </r>
    <r>
      <rPr>
        <vertAlign val="subscript"/>
        <sz val="12"/>
        <color theme="1"/>
        <rFont val="Arial"/>
        <family val="2"/>
      </rPr>
      <t>10</t>
    </r>
  </si>
  <si>
    <r>
      <t>Al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2</t>
    </r>
  </si>
  <si>
    <r>
      <t>AsBr</t>
    </r>
    <r>
      <rPr>
        <vertAlign val="subscript"/>
        <sz val="12"/>
        <color theme="1"/>
        <rFont val="Arial"/>
        <family val="2"/>
      </rPr>
      <t>3</t>
    </r>
  </si>
  <si>
    <r>
      <t>AsCl</t>
    </r>
    <r>
      <rPr>
        <vertAlign val="subscript"/>
        <sz val="12"/>
        <color theme="1"/>
        <rFont val="Arial"/>
        <family val="2"/>
      </rPr>
      <t>3</t>
    </r>
  </si>
  <si>
    <r>
      <t>AsCl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</si>
  <si>
    <r>
      <t>AsCl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F</t>
    </r>
  </si>
  <si>
    <r>
      <t>AsF</t>
    </r>
    <r>
      <rPr>
        <vertAlign val="subscript"/>
        <sz val="12"/>
        <color theme="1"/>
        <rFont val="Arial"/>
        <family val="2"/>
      </rPr>
      <t>3</t>
    </r>
  </si>
  <si>
    <r>
      <t>AsF</t>
    </r>
    <r>
      <rPr>
        <vertAlign val="subscript"/>
        <sz val="12"/>
        <color theme="1"/>
        <rFont val="Arial"/>
        <family val="2"/>
      </rPr>
      <t>5</t>
    </r>
  </si>
  <si>
    <r>
      <t>AsH</t>
    </r>
    <r>
      <rPr>
        <vertAlign val="subscript"/>
        <sz val="12"/>
        <color theme="1"/>
        <rFont val="Arial"/>
        <family val="2"/>
      </rPr>
      <t>3</t>
    </r>
  </si>
  <si>
    <r>
      <t>AsI</t>
    </r>
    <r>
      <rPr>
        <vertAlign val="subscript"/>
        <sz val="12"/>
        <color theme="1"/>
        <rFont val="Arial"/>
        <family val="2"/>
      </rPr>
      <t>3</t>
    </r>
  </si>
  <si>
    <r>
      <t>AsO</t>
    </r>
    <r>
      <rPr>
        <vertAlign val="subscript"/>
        <sz val="12"/>
        <color theme="1"/>
        <rFont val="Arial"/>
        <family val="2"/>
      </rPr>
      <t>2</t>
    </r>
  </si>
  <si>
    <r>
      <t>AsP</t>
    </r>
    <r>
      <rPr>
        <vertAlign val="subscript"/>
        <sz val="12"/>
        <color theme="1"/>
        <rFont val="Arial"/>
        <family val="2"/>
      </rPr>
      <t>3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</si>
  <si>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4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</si>
  <si>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</si>
  <si>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</si>
  <si>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</si>
  <si>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4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</si>
  <si>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5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</si>
  <si>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</si>
  <si>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</si>
  <si>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5</t>
    </r>
  </si>
  <si>
    <r>
      <t>As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</si>
  <si>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As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</si>
  <si>
    <r>
      <t>As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</si>
  <si>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As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</si>
  <si>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As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</si>
  <si>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As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4</t>
    </r>
  </si>
  <si>
    <r>
      <t>AuBr</t>
    </r>
    <r>
      <rPr>
        <vertAlign val="subscript"/>
        <sz val="12"/>
        <color theme="1"/>
        <rFont val="Arial"/>
        <family val="2"/>
      </rPr>
      <t>3</t>
    </r>
  </si>
  <si>
    <r>
      <t>AuCl</t>
    </r>
    <r>
      <rPr>
        <vertAlign val="subscript"/>
        <sz val="12"/>
        <color theme="1"/>
        <rFont val="Arial"/>
        <family val="2"/>
      </rPr>
      <t>3</t>
    </r>
  </si>
  <si>
    <r>
      <t>AuF</t>
    </r>
    <r>
      <rPr>
        <vertAlign val="subscript"/>
        <sz val="12"/>
        <color theme="1"/>
        <rFont val="Arial"/>
        <family val="2"/>
      </rPr>
      <t>3</t>
    </r>
  </si>
  <si>
    <r>
      <t>AuI</t>
    </r>
    <r>
      <rPr>
        <vertAlign val="subscript"/>
        <sz val="12"/>
        <color theme="1"/>
        <rFont val="Arial"/>
        <family val="2"/>
      </rPr>
      <t>3</t>
    </r>
  </si>
  <si>
    <r>
      <t>Au(OH)</t>
    </r>
    <r>
      <rPr>
        <vertAlign val="subscript"/>
        <sz val="12"/>
        <color theme="1"/>
        <rFont val="Arial"/>
        <family val="2"/>
      </rPr>
      <t>3</t>
    </r>
  </si>
  <si>
    <r>
      <t>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</si>
  <si>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</si>
  <si>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</si>
  <si>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(SeO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</si>
  <si>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</si>
  <si>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BAsO</t>
    </r>
    <r>
      <rPr>
        <vertAlign val="subscript"/>
        <sz val="12"/>
        <color theme="1"/>
        <rFont val="Arial"/>
        <family val="2"/>
      </rPr>
      <t>4</t>
    </r>
  </si>
  <si>
    <r>
      <t>BBr</t>
    </r>
    <r>
      <rPr>
        <vertAlign val="subscript"/>
        <sz val="12"/>
        <color theme="1"/>
        <rFont val="Arial"/>
        <family val="2"/>
      </rPr>
      <t>3</t>
    </r>
  </si>
  <si>
    <r>
      <t>BCl</t>
    </r>
    <r>
      <rPr>
        <vertAlign val="subscript"/>
        <sz val="12"/>
        <color theme="1"/>
        <rFont val="Arial"/>
        <family val="2"/>
      </rPr>
      <t>3</t>
    </r>
  </si>
  <si>
    <r>
      <t>BF</t>
    </r>
    <r>
      <rPr>
        <vertAlign val="subscript"/>
        <sz val="12"/>
        <color theme="1"/>
        <rFont val="Arial"/>
        <family val="2"/>
      </rPr>
      <t>3</t>
    </r>
  </si>
  <si>
    <r>
      <t>BI</t>
    </r>
    <r>
      <rPr>
        <vertAlign val="subscript"/>
        <sz val="12"/>
        <color theme="1"/>
        <rFont val="Arial"/>
        <family val="2"/>
      </rPr>
      <t>3</t>
    </r>
  </si>
  <si>
    <r>
      <t>B(OH)</t>
    </r>
    <r>
      <rPr>
        <vertAlign val="subscript"/>
        <sz val="12"/>
        <color theme="1"/>
        <rFont val="Arial"/>
        <family val="2"/>
      </rPr>
      <t>3</t>
    </r>
  </si>
  <si>
    <r>
      <t>BPO</t>
    </r>
    <r>
      <rPr>
        <vertAlign val="subscript"/>
        <sz val="12"/>
        <color theme="1"/>
        <rFont val="Arial"/>
        <family val="2"/>
      </rPr>
      <t>4</t>
    </r>
  </si>
  <si>
    <r>
      <t>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4</t>
    </r>
  </si>
  <si>
    <r>
      <t>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4</t>
    </r>
  </si>
  <si>
    <r>
      <t>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</si>
  <si>
    <r>
      <t>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</si>
  <si>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</si>
  <si>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B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</si>
  <si>
    <r>
      <t>B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</t>
    </r>
  </si>
  <si>
    <r>
      <t>Ba(AlO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</si>
  <si>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Ba(AsO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</si>
  <si>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Ba(AsO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</si>
  <si>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BaB</t>
    </r>
    <r>
      <rPr>
        <vertAlign val="subscript"/>
        <sz val="12"/>
        <color theme="1"/>
        <rFont val="Arial"/>
        <family val="2"/>
      </rPr>
      <t>6</t>
    </r>
  </si>
  <si>
    <r>
      <t>Ba(BrO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</si>
  <si>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Ba(BrO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</si>
  <si>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BaBr</t>
    </r>
    <r>
      <rPr>
        <vertAlign val="subscript"/>
        <sz val="12"/>
        <color theme="1"/>
        <rFont val="Arial"/>
        <family val="2"/>
      </rPr>
      <t>2</t>
    </r>
  </si>
  <si>
    <r>
      <t>Ba(CHO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</si>
  <si>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</si>
  <si>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Ba(CN)</t>
    </r>
    <r>
      <rPr>
        <vertAlign val="subscript"/>
        <sz val="12"/>
        <color theme="1"/>
        <rFont val="Arial"/>
        <family val="2"/>
      </rPr>
      <t>2</t>
    </r>
  </si>
  <si>
    <r>
      <t>BaC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</si>
  <si>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BaC</t>
    </r>
    <r>
      <rPr>
        <vertAlign val="subscript"/>
        <sz val="12"/>
        <color theme="1"/>
        <rFont val="Arial"/>
        <family val="2"/>
      </rPr>
      <t>2</t>
    </r>
  </si>
  <si>
    <r>
      <t>BaCO</t>
    </r>
    <r>
      <rPr>
        <vertAlign val="subscript"/>
        <sz val="12"/>
        <color theme="1"/>
        <rFont val="Arial"/>
        <family val="2"/>
      </rPr>
      <t>3</t>
    </r>
  </si>
  <si>
    <r>
      <t>Ba(ClO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</si>
  <si>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BaCl</t>
    </r>
    <r>
      <rPr>
        <vertAlign val="subscript"/>
        <sz val="12"/>
        <color theme="1"/>
        <rFont val="Arial"/>
        <family val="2"/>
      </rPr>
      <t>2</t>
    </r>
  </si>
  <si>
    <r>
      <t>BaCrO</t>
    </r>
    <r>
      <rPr>
        <vertAlign val="subscript"/>
        <sz val="12"/>
        <color theme="1"/>
        <rFont val="Arial"/>
        <family val="2"/>
      </rPr>
      <t>4</t>
    </r>
  </si>
  <si>
    <r>
      <t>BaF</t>
    </r>
    <r>
      <rPr>
        <vertAlign val="subscript"/>
        <sz val="12"/>
        <color theme="1"/>
        <rFont val="Arial"/>
        <family val="2"/>
      </rPr>
      <t>2</t>
    </r>
  </si>
  <si>
    <r>
      <t>BaFeSi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10</t>
    </r>
  </si>
  <si>
    <r>
      <t>BaHgI</t>
    </r>
    <r>
      <rPr>
        <vertAlign val="subscript"/>
        <sz val="12"/>
        <color theme="1"/>
        <rFont val="Arial"/>
        <family val="2"/>
      </rPr>
      <t>4</t>
    </r>
  </si>
  <si>
    <r>
      <t>BaI</t>
    </r>
    <r>
      <rPr>
        <vertAlign val="subscript"/>
        <sz val="12"/>
        <color theme="1"/>
        <rFont val="Arial"/>
        <family val="2"/>
      </rPr>
      <t>2</t>
    </r>
  </si>
  <si>
    <r>
      <t>BaK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</si>
  <si>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BaMnO</t>
    </r>
    <r>
      <rPr>
        <vertAlign val="subscript"/>
        <sz val="12"/>
        <color theme="1"/>
        <rFont val="Arial"/>
        <family val="2"/>
      </rPr>
      <t>4</t>
    </r>
  </si>
  <si>
    <r>
      <t>Ba(MnO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</si>
  <si>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BaMoO</t>
    </r>
    <r>
      <rPr>
        <vertAlign val="subscript"/>
        <sz val="12"/>
        <color theme="1"/>
        <rFont val="Arial"/>
        <family val="2"/>
      </rPr>
      <t>4</t>
    </r>
  </si>
  <si>
    <r>
      <t>BaN</t>
    </r>
    <r>
      <rPr>
        <vertAlign val="subscript"/>
        <sz val="12"/>
        <color theme="1"/>
        <rFont val="Arial"/>
        <family val="2"/>
      </rPr>
      <t>6</t>
    </r>
  </si>
  <si>
    <r>
      <t>Ba(NO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</si>
  <si>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</si>
  <si>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</si>
  <si>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BaNb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</si>
  <si>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Ba(OH)</t>
    </r>
    <r>
      <rPr>
        <vertAlign val="subscript"/>
        <sz val="12"/>
        <color theme="1"/>
        <rFont val="Arial"/>
        <family val="2"/>
      </rPr>
      <t>2</t>
    </r>
  </si>
  <si>
    <r>
      <t>BaO</t>
    </r>
    <r>
      <rPr>
        <vertAlign val="subscript"/>
        <sz val="12"/>
        <color theme="1"/>
        <rFont val="Arial"/>
        <family val="2"/>
      </rPr>
      <t>2</t>
    </r>
  </si>
  <si>
    <r>
      <t>Ba(PO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</si>
  <si>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Ba(SCN)</t>
    </r>
    <r>
      <rPr>
        <vertAlign val="subscript"/>
        <sz val="12"/>
        <color theme="1"/>
        <rFont val="Arial"/>
        <family val="2"/>
      </rPr>
      <t>2</t>
    </r>
  </si>
  <si>
    <r>
      <t>BaS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</si>
  <si>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BaSiF</t>
    </r>
    <r>
      <rPr>
        <vertAlign val="subscript"/>
        <sz val="12"/>
        <color theme="1"/>
        <rFont val="Arial"/>
        <family val="2"/>
      </rPr>
      <t>6</t>
    </r>
  </si>
  <si>
    <r>
      <t>BaSO</t>
    </r>
    <r>
      <rPr>
        <vertAlign val="subscript"/>
        <sz val="12"/>
        <color theme="1"/>
        <rFont val="Arial"/>
        <family val="2"/>
      </rPr>
      <t>3</t>
    </r>
  </si>
  <si>
    <r>
      <t>BaSO</t>
    </r>
    <r>
      <rPr>
        <vertAlign val="subscript"/>
        <sz val="12"/>
        <color theme="1"/>
        <rFont val="Arial"/>
        <family val="2"/>
      </rPr>
      <t>4</t>
    </r>
  </si>
  <si>
    <r>
      <t>BaSeO</t>
    </r>
    <r>
      <rPr>
        <vertAlign val="subscript"/>
        <sz val="12"/>
        <color theme="1"/>
        <rFont val="Arial"/>
        <family val="2"/>
      </rPr>
      <t>3</t>
    </r>
  </si>
  <si>
    <r>
      <t>BaSeO</t>
    </r>
    <r>
      <rPr>
        <vertAlign val="subscript"/>
        <sz val="12"/>
        <color theme="1"/>
        <rFont val="Arial"/>
        <family val="2"/>
      </rPr>
      <t>4</t>
    </r>
  </si>
  <si>
    <r>
      <t>BaSiO</t>
    </r>
    <r>
      <rPr>
        <vertAlign val="subscript"/>
        <sz val="12"/>
        <color theme="1"/>
        <rFont val="Arial"/>
        <family val="2"/>
      </rPr>
      <t>3</t>
    </r>
  </si>
  <si>
    <r>
      <t>BaSi</t>
    </r>
    <r>
      <rPr>
        <vertAlign val="subscript"/>
        <sz val="12"/>
        <color theme="1"/>
        <rFont val="Arial"/>
        <family val="2"/>
      </rPr>
      <t>2</t>
    </r>
  </si>
  <si>
    <r>
      <t>BaSi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</si>
  <si>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BaSn</t>
    </r>
    <r>
      <rPr>
        <vertAlign val="subscript"/>
        <sz val="12"/>
        <color theme="1"/>
        <rFont val="Arial"/>
        <family val="2"/>
      </rPr>
      <t>3</t>
    </r>
  </si>
  <si>
    <r>
      <t>BaTeO</t>
    </r>
    <r>
      <rPr>
        <vertAlign val="subscript"/>
        <sz val="12"/>
        <color theme="1"/>
        <rFont val="Arial"/>
        <family val="2"/>
      </rPr>
      <t>3</t>
    </r>
  </si>
  <si>
    <r>
      <t>BaTeO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·3H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</si>
  <si>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BaTiO</t>
    </r>
    <r>
      <rPr>
        <vertAlign val="subscript"/>
        <sz val="12"/>
        <color theme="1"/>
        <rFont val="Arial"/>
        <family val="2"/>
      </rPr>
      <t>3</t>
    </r>
  </si>
  <si>
    <r>
      <t>BaU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</si>
  <si>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BaWO</t>
    </r>
    <r>
      <rPr>
        <vertAlign val="subscript"/>
        <sz val="12"/>
        <color theme="1"/>
        <rFont val="Arial"/>
        <family val="2"/>
      </rPr>
      <t>4</t>
    </r>
  </si>
  <si>
    <r>
      <t>BaZrO</t>
    </r>
    <r>
      <rPr>
        <vertAlign val="subscript"/>
        <sz val="12"/>
        <color theme="1"/>
        <rFont val="Arial"/>
        <family val="2"/>
      </rPr>
      <t>3</t>
    </r>
  </si>
  <si>
    <r>
      <t>Ba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Na(NbO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5</t>
    </r>
  </si>
  <si>
    <r>
      <t>Ba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</si>
  <si>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Ba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V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</si>
  <si>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Ba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XeO</t>
    </r>
    <r>
      <rPr>
        <vertAlign val="subscript"/>
        <sz val="12"/>
        <color theme="1"/>
        <rFont val="Arial"/>
        <family val="2"/>
      </rPr>
      <t>6</t>
    </r>
  </si>
  <si>
    <r>
      <t>Ba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</si>
  <si>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</si>
  <si>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Ba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</si>
  <si>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(VO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</si>
  <si>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BeB</t>
    </r>
    <r>
      <rPr>
        <vertAlign val="subscript"/>
        <sz val="12"/>
        <color theme="1"/>
        <rFont val="Arial"/>
        <family val="2"/>
      </rPr>
      <t>2</t>
    </r>
  </si>
  <si>
    <r>
      <t>Be(BH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</si>
  <si>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BeBr</t>
    </r>
    <r>
      <rPr>
        <vertAlign val="subscript"/>
        <sz val="12"/>
        <color theme="1"/>
        <rFont val="Arial"/>
        <family val="2"/>
      </rPr>
      <t>2</t>
    </r>
  </si>
  <si>
    <r>
      <t>Be(CHO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</si>
  <si>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Be(C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</si>
  <si>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Be(C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</si>
  <si>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BeCl</t>
    </r>
    <r>
      <rPr>
        <vertAlign val="subscript"/>
        <sz val="12"/>
        <color theme="1"/>
        <rFont val="Arial"/>
        <family val="2"/>
      </rPr>
      <t>2</t>
    </r>
  </si>
  <si>
    <r>
      <t>BeF</t>
    </r>
    <r>
      <rPr>
        <vertAlign val="subscript"/>
        <sz val="12"/>
        <color theme="1"/>
        <rFont val="Arial"/>
        <family val="2"/>
      </rPr>
      <t>2</t>
    </r>
  </si>
  <si>
    <r>
      <t>BeI</t>
    </r>
    <r>
      <rPr>
        <vertAlign val="subscript"/>
        <sz val="12"/>
        <color theme="1"/>
        <rFont val="Arial"/>
        <family val="2"/>
      </rPr>
      <t>2</t>
    </r>
  </si>
  <si>
    <r>
      <t>Be(OH)</t>
    </r>
    <r>
      <rPr>
        <vertAlign val="subscript"/>
        <sz val="12"/>
        <color theme="1"/>
        <rFont val="Arial"/>
        <family val="2"/>
      </rPr>
      <t>2</t>
    </r>
  </si>
  <si>
    <r>
      <t>BeSO</t>
    </r>
    <r>
      <rPr>
        <vertAlign val="subscript"/>
        <sz val="12"/>
        <color theme="1"/>
        <rFont val="Arial"/>
        <family val="2"/>
      </rPr>
      <t>4</t>
    </r>
  </si>
  <si>
    <r>
      <t>Be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</si>
  <si>
    <r>
      <t>Be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</si>
  <si>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BiBO</t>
    </r>
    <r>
      <rPr>
        <vertAlign val="subscript"/>
        <sz val="12"/>
        <color theme="1"/>
        <rFont val="Arial"/>
        <family val="2"/>
      </rPr>
      <t>3</t>
    </r>
  </si>
  <si>
    <r>
      <t>BiBr</t>
    </r>
    <r>
      <rPr>
        <vertAlign val="subscript"/>
        <sz val="12"/>
        <color theme="1"/>
        <rFont val="Arial"/>
        <family val="2"/>
      </rPr>
      <t>3</t>
    </r>
  </si>
  <si>
    <r>
      <t>Bi(C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</si>
  <si>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BiC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</si>
  <si>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BiCl</t>
    </r>
    <r>
      <rPr>
        <vertAlign val="subscript"/>
        <sz val="12"/>
        <color theme="1"/>
        <rFont val="Arial"/>
        <family val="2"/>
      </rPr>
      <t>3</t>
    </r>
  </si>
  <si>
    <r>
      <t>BiF</t>
    </r>
    <r>
      <rPr>
        <vertAlign val="subscript"/>
        <sz val="12"/>
        <color theme="1"/>
        <rFont val="Arial"/>
        <family val="2"/>
      </rPr>
      <t>3</t>
    </r>
  </si>
  <si>
    <r>
      <t>BiI</t>
    </r>
    <r>
      <rPr>
        <vertAlign val="subscript"/>
        <sz val="12"/>
        <color theme="1"/>
        <rFont val="Arial"/>
        <family val="2"/>
      </rPr>
      <t>3</t>
    </r>
  </si>
  <si>
    <r>
      <t>Bi(NO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</si>
  <si>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(BiO)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</si>
  <si>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BiPO</t>
    </r>
    <r>
      <rPr>
        <vertAlign val="subscript"/>
        <sz val="12"/>
        <color theme="1"/>
        <rFont val="Arial"/>
        <family val="2"/>
      </rPr>
      <t>4</t>
    </r>
  </si>
  <si>
    <r>
      <t>Bi(VO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5</t>
    </r>
  </si>
  <si>
    <r>
      <t>Bi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</si>
  <si>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Bi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(MoO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</si>
  <si>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Bi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</si>
  <si>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Bi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</si>
  <si>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BrO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</si>
  <si>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Br</t>
    </r>
    <r>
      <rPr>
        <vertAlign val="subscript"/>
        <sz val="12"/>
        <color theme="1"/>
        <rFont val="Arial"/>
        <family val="2"/>
      </rPr>
      <t>2</t>
    </r>
  </si>
  <si>
    <r>
      <t>CCl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2</t>
    </r>
  </si>
  <si>
    <r>
      <t>CCl</t>
    </r>
    <r>
      <rPr>
        <vertAlign val="subscript"/>
        <sz val="12"/>
        <color theme="1"/>
        <rFont val="Arial"/>
        <family val="2"/>
      </rPr>
      <t>4</t>
    </r>
  </si>
  <si>
    <r>
      <t>CFCl</t>
    </r>
    <r>
      <rPr>
        <vertAlign val="subscript"/>
        <sz val="12"/>
        <color theme="1"/>
        <rFont val="Arial"/>
        <family val="2"/>
      </rPr>
      <t>3</t>
    </r>
  </si>
  <si>
    <r>
      <t>CFCl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</si>
  <si>
    <r>
      <t>CHCl</t>
    </r>
    <r>
      <rPr>
        <vertAlign val="subscript"/>
        <sz val="12"/>
        <color theme="1"/>
        <rFont val="Arial"/>
        <family val="2"/>
      </rPr>
      <t>3</t>
    </r>
  </si>
  <si>
    <r>
      <t>CHO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−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</si>
  <si>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CHCHCH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</si>
  <si>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</si>
  <si>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ClCOOH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</si>
  <si>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</si>
  <si>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</si>
  <si>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</si>
  <si>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CCH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</si>
  <si>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CHCHCH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</si>
  <si>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CHCH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</si>
  <si>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CHO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</si>
  <si>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Br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</si>
  <si>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</si>
  <si>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</si>
  <si>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CONH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</si>
  <si>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</si>
  <si>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</si>
  <si>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</si>
  <si>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16</t>
    </r>
    <r>
      <rPr>
        <sz val="12"/>
        <color theme="1"/>
        <rFont val="Arial"/>
        <family val="2"/>
      </rPr>
      <t>COOH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</si>
  <si>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COCH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</si>
  <si>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COCl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</si>
  <si>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CONH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</si>
  <si>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</t>
    </r>
    <r>
      <rPr>
        <vertAlign val="superscript"/>
        <sz val="12"/>
        <color theme="1"/>
        <rFont val="Arial"/>
        <family val="2"/>
      </rPr>
      <t>−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</si>
  <si>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COOCHCH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</si>
  <si>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</si>
  <si>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COO(CH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</si>
  <si>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</si>
  <si>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Cl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</si>
  <si>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I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</si>
  <si>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OCH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</si>
  <si>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</si>
  <si>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SCH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</si>
  <si>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SH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</si>
  <si>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CHOH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</si>
  <si>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</si>
  <si>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</si>
  <si>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NNH</t>
    </r>
    <r>
      <rPr>
        <vertAlign val="subscript"/>
        <sz val="12"/>
        <color theme="1"/>
        <rFont val="Arial"/>
        <family val="2"/>
      </rPr>
      <t>2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</si>
  <si>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</t>
    </r>
    <r>
      <rPr>
        <vertAlign val="superscript"/>
        <sz val="12"/>
        <color theme="1"/>
        <rFont val="Arial"/>
        <family val="2"/>
      </rPr>
      <t>−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</si>
  <si>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CCl</t>
    </r>
  </si>
  <si>
    <r>
      <t>t</t>
    </r>
    <r>
      <rPr>
        <sz val="12"/>
        <color theme="1"/>
        <rFont val="Arial"/>
        <family val="2"/>
      </rPr>
      <t>-butyl chloride</t>
    </r>
  </si>
  <si>
    <r>
      <t>(CH)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COH</t>
    </r>
  </si>
  <si>
    <r>
      <t>t</t>
    </r>
    <r>
      <rPr>
        <sz val="12"/>
        <color theme="1"/>
        <rFont val="Arial"/>
        <family val="2"/>
      </rPr>
      <t>-butyl alcohol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</si>
  <si>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COOC(CH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</si>
  <si>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di-</t>
    </r>
    <r>
      <rPr>
        <i/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>-butyl peroxide</t>
    </r>
  </si>
  <si>
    <r>
      <t>CH</t>
    </r>
    <r>
      <rPr>
        <vertAlign val="subscript"/>
        <sz val="12"/>
        <color theme="1"/>
        <rFont val="Arial"/>
        <family val="2"/>
      </rPr>
      <t>4</t>
    </r>
  </si>
  <si>
    <r>
      <t>CN</t>
    </r>
    <r>
      <rPr>
        <vertAlign val="superscript"/>
        <sz val="12"/>
        <color theme="1"/>
        <rFont val="Arial"/>
        <family val="2"/>
      </rPr>
      <t>−</t>
    </r>
  </si>
  <si>
    <r>
      <t>C(NH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</si>
  <si>
    <r>
      <t>CNO</t>
    </r>
    <r>
      <rPr>
        <vertAlign val="superscript"/>
        <sz val="12"/>
        <color theme="1"/>
        <rFont val="Arial"/>
        <family val="2"/>
      </rPr>
      <t>−</t>
    </r>
  </si>
  <si>
    <r>
      <t>COCl</t>
    </r>
    <r>
      <rPr>
        <vertAlign val="subscript"/>
        <sz val="12"/>
        <color theme="1"/>
        <rFont val="Arial"/>
        <family val="2"/>
      </rPr>
      <t>2</t>
    </r>
  </si>
  <si>
    <r>
      <t>CO</t>
    </r>
    <r>
      <rPr>
        <vertAlign val="subscript"/>
        <sz val="12"/>
        <color theme="1"/>
        <rFont val="Arial"/>
        <family val="2"/>
      </rPr>
      <t>2</t>
    </r>
  </si>
  <si>
    <r>
      <t>CO</t>
    </r>
    <r>
      <rPr>
        <vertAlign val="subscript"/>
        <sz val="12"/>
        <color theme="1"/>
        <rFont val="Arial"/>
        <family val="2"/>
      </rPr>
      <t>3</t>
    </r>
  </si>
  <si>
    <r>
      <t>CO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</si>
  <si>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CS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</si>
  <si>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</si>
  <si>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</si>
  <si>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Cl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</si>
  <si>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−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</si>
  <si>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</si>
  <si>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</si>
  <si>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</si>
  <si>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Br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</si>
  <si>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NH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</si>
  <si>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</si>
  <si>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perscript"/>
        <sz val="12"/>
        <color theme="1"/>
        <rFont val="Arial"/>
        <family val="2"/>
      </rPr>
      <t>−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</si>
  <si>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OH</t>
    </r>
  </si>
  <si>
    <r>
      <t>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NH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</si>
  <si>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</si>
  <si>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OS</t>
    </r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</si>
  <si>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</si>
  <si>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</si>
  <si>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9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</si>
  <si>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</si>
  <si>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</si>
  <si>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</si>
  <si>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</si>
  <si>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</si>
  <si>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</si>
  <si>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(OH)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</si>
  <si>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12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</si>
  <si>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BrO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</si>
  <si>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</si>
  <si>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</si>
  <si>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</si>
  <si>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</si>
  <si>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</si>
  <si>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OH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</si>
  <si>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</si>
  <si>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</si>
  <si>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NCOOH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</si>
  <si>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vertAlign val="superscript"/>
        <sz val="12"/>
        <color theme="1"/>
        <rFont val="Arial"/>
        <family val="2"/>
      </rPr>
      <t>−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</si>
  <si>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N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</si>
  <si>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</si>
  <si>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</si>
  <si>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</si>
  <si>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</si>
  <si>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</si>
  <si>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</si>
  <si>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</si>
  <si>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</si>
  <si>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COOH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</si>
  <si>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</si>
  <si>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CHO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</si>
  <si>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</si>
  <si>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COCl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</si>
  <si>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COO</t>
    </r>
    <r>
      <rPr>
        <vertAlign val="superscript"/>
        <sz val="12"/>
        <color theme="1"/>
        <rFont val="Arial"/>
        <family val="2"/>
      </rPr>
      <t>−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</si>
  <si>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COOH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</si>
  <si>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F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</si>
  <si>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OH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</si>
  <si>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vertAlign val="superscript"/>
        <sz val="12"/>
        <color theme="1"/>
        <rFont val="Arial"/>
        <family val="2"/>
      </rPr>
      <t>3−</t>
    </r>
  </si>
  <si>
    <r>
      <t>(C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Ge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</si>
  <si>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</si>
  <si>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</si>
  <si>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</si>
  <si>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</si>
  <si>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</si>
  <si>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</si>
  <si>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</si>
  <si>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NO</t>
    </r>
  </si>
  <si>
    <r>
      <t>N</t>
    </r>
    <r>
      <rPr>
        <sz val="12"/>
        <color theme="1"/>
        <rFont val="Arial"/>
        <family val="2"/>
      </rPr>
      <t>-ethylmorpholine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</si>
  <si>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</si>
  <si>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</si>
  <si>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</si>
  <si>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</si>
  <si>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</si>
  <si>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16</t>
    </r>
  </si>
  <si>
    <r>
      <t>C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</si>
  <si>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</si>
  <si>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</si>
  <si>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</si>
  <si>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</si>
  <si>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</si>
  <si>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20</t>
    </r>
  </si>
  <si>
    <r>
      <t>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</si>
  <si>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</si>
  <si>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ON</t>
    </r>
  </si>
  <si>
    <r>
      <t>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16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</si>
  <si>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</si>
  <si>
    <r>
      <t>C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</si>
  <si>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</si>
  <si>
    <r>
      <t>C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</si>
  <si>
    <r>
      <t>C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11</t>
    </r>
  </si>
  <si>
    <r>
      <t>C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</si>
  <si>
    <r>
      <t>C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</si>
  <si>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</si>
  <si>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13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</si>
  <si>
    <r>
      <t>C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</si>
  <si>
    <r>
      <t>C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14</t>
    </r>
  </si>
  <si>
    <r>
      <t>C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18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</si>
  <si>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30</t>
    </r>
  </si>
  <si>
    <r>
      <t>C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32</t>
    </r>
  </si>
  <si>
    <r>
      <t>C</t>
    </r>
    <r>
      <rPr>
        <vertAlign val="subscript"/>
        <sz val="12"/>
        <color theme="1"/>
        <rFont val="Arial"/>
        <family val="2"/>
      </rPr>
      <t>16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34</t>
    </r>
  </si>
  <si>
    <r>
      <t>C</t>
    </r>
    <r>
      <rPr>
        <vertAlign val="subscript"/>
        <sz val="12"/>
        <color theme="1"/>
        <rFont val="Arial"/>
        <family val="2"/>
      </rPr>
      <t>17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</si>
  <si>
    <r>
      <t>C</t>
    </r>
    <r>
      <rPr>
        <vertAlign val="subscript"/>
        <sz val="12"/>
        <color theme="1"/>
        <rFont val="Arial"/>
        <family val="2"/>
      </rPr>
      <t>18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</si>
  <si>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18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</si>
  <si>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18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38</t>
    </r>
  </si>
  <si>
    <r>
      <t>C</t>
    </r>
    <r>
      <rPr>
        <vertAlign val="subscript"/>
        <sz val="12"/>
        <color theme="1"/>
        <rFont val="Arial"/>
        <family val="2"/>
      </rPr>
      <t>19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40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</si>
  <si>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</si>
  <si>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42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</si>
  <si>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16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</t>
    </r>
  </si>
  <si>
    <r>
      <t>C</t>
    </r>
    <r>
      <rPr>
        <vertAlign val="subscript"/>
        <sz val="12"/>
        <color theme="1"/>
        <rFont val="Arial"/>
        <family val="2"/>
      </rPr>
      <t>164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256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68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</si>
  <si>
    <r>
      <t>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8</t>
    </r>
  </si>
  <si>
    <r>
      <t>CaB</t>
    </r>
    <r>
      <rPr>
        <vertAlign val="subscript"/>
        <sz val="12"/>
        <color theme="1"/>
        <rFont val="Arial"/>
        <family val="2"/>
      </rPr>
      <t>6</t>
    </r>
  </si>
  <si>
    <r>
      <t>CaBr</t>
    </r>
    <r>
      <rPr>
        <vertAlign val="subscript"/>
        <sz val="12"/>
        <color theme="1"/>
        <rFont val="Arial"/>
        <family val="2"/>
      </rPr>
      <t>2</t>
    </r>
  </si>
  <si>
    <r>
      <t>Ca(CN)</t>
    </r>
    <r>
      <rPr>
        <vertAlign val="subscript"/>
        <sz val="12"/>
        <color theme="1"/>
        <rFont val="Arial"/>
        <family val="2"/>
      </rPr>
      <t>2</t>
    </r>
  </si>
  <si>
    <r>
      <t>CaCO</t>
    </r>
    <r>
      <rPr>
        <vertAlign val="subscript"/>
        <sz val="12"/>
        <color theme="1"/>
        <rFont val="Arial"/>
        <family val="2"/>
      </rPr>
      <t>3</t>
    </r>
  </si>
  <si>
    <r>
      <t>CaC</t>
    </r>
    <r>
      <rPr>
        <vertAlign val="subscript"/>
        <sz val="12"/>
        <color theme="1"/>
        <rFont val="Arial"/>
        <family val="2"/>
      </rPr>
      <t>2</t>
    </r>
  </si>
  <si>
    <r>
      <t>Ca(CHO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</si>
  <si>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</si>
  <si>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</si>
  <si>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CaCN</t>
    </r>
    <r>
      <rPr>
        <vertAlign val="subscript"/>
        <sz val="12"/>
        <color theme="1"/>
        <rFont val="Arial"/>
        <family val="2"/>
      </rPr>
      <t>2</t>
    </r>
  </si>
  <si>
    <r>
      <t>CaCl</t>
    </r>
    <r>
      <rPr>
        <vertAlign val="subscript"/>
        <sz val="12"/>
        <color theme="1"/>
        <rFont val="Arial"/>
        <family val="2"/>
      </rPr>
      <t>2</t>
    </r>
  </si>
  <si>
    <r>
      <t>Ca(ClO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</si>
  <si>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</si>
  <si>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CaF</t>
    </r>
    <r>
      <rPr>
        <vertAlign val="subscript"/>
        <sz val="12"/>
        <color theme="1"/>
        <rFont val="Arial"/>
        <family val="2"/>
      </rPr>
      <t>2</t>
    </r>
  </si>
  <si>
    <r>
      <t>CaH</t>
    </r>
    <r>
      <rPr>
        <vertAlign val="subscript"/>
        <sz val="12"/>
        <color theme="1"/>
        <rFont val="Arial"/>
        <family val="2"/>
      </rPr>
      <t>2</t>
    </r>
  </si>
  <si>
    <r>
      <t>Ca(H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</si>
  <si>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CaI</t>
    </r>
    <r>
      <rPr>
        <vertAlign val="subscript"/>
        <sz val="12"/>
        <color theme="1"/>
        <rFont val="Arial"/>
        <family val="2"/>
      </rPr>
      <t>2</t>
    </r>
  </si>
  <si>
    <r>
      <t>Ca(IO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</si>
  <si>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CaMoO</t>
    </r>
    <r>
      <rPr>
        <vertAlign val="subscript"/>
        <sz val="12"/>
        <color theme="1"/>
        <rFont val="Arial"/>
        <family val="2"/>
      </rPr>
      <t>4</t>
    </r>
  </si>
  <si>
    <r>
      <t>Ca(NO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</si>
  <si>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</si>
  <si>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</si>
  <si>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Ca(NbO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</si>
  <si>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Ca(ClO)</t>
    </r>
    <r>
      <rPr>
        <vertAlign val="subscript"/>
        <sz val="12"/>
        <color theme="1"/>
        <rFont val="Arial"/>
        <family val="2"/>
      </rPr>
      <t>2</t>
    </r>
  </si>
  <si>
    <r>
      <t>Ca(OH)</t>
    </r>
    <r>
      <rPr>
        <vertAlign val="subscript"/>
        <sz val="12"/>
        <color theme="1"/>
        <rFont val="Arial"/>
        <family val="2"/>
      </rPr>
      <t>2</t>
    </r>
  </si>
  <si>
    <r>
      <t>CaO</t>
    </r>
    <r>
      <rPr>
        <vertAlign val="subscript"/>
        <sz val="12"/>
        <color theme="1"/>
        <rFont val="Arial"/>
        <family val="2"/>
      </rPr>
      <t>2</t>
    </r>
  </si>
  <si>
    <r>
      <t>CaSO</t>
    </r>
    <r>
      <rPr>
        <vertAlign val="subscript"/>
        <sz val="12"/>
        <color theme="1"/>
        <rFont val="Arial"/>
        <family val="2"/>
      </rPr>
      <t>4</t>
    </r>
  </si>
  <si>
    <r>
      <t>CaSO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0.5H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</si>
  <si>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CaSeO</t>
    </r>
    <r>
      <rPr>
        <vertAlign val="subscript"/>
        <sz val="12"/>
        <color theme="1"/>
        <rFont val="Arial"/>
        <family val="2"/>
      </rPr>
      <t>3</t>
    </r>
  </si>
  <si>
    <r>
      <t>CaSeO</t>
    </r>
    <r>
      <rPr>
        <vertAlign val="subscript"/>
        <sz val="12"/>
        <color theme="1"/>
        <rFont val="Arial"/>
        <family val="2"/>
      </rPr>
      <t>4</t>
    </r>
  </si>
  <si>
    <r>
      <t>CaSiO</t>
    </r>
    <r>
      <rPr>
        <vertAlign val="subscript"/>
        <sz val="12"/>
        <color theme="1"/>
        <rFont val="Arial"/>
        <family val="2"/>
      </rPr>
      <t>3</t>
    </r>
  </si>
  <si>
    <r>
      <t>CaTeO</t>
    </r>
    <r>
      <rPr>
        <vertAlign val="subscript"/>
        <sz val="12"/>
        <color theme="1"/>
        <rFont val="Arial"/>
        <family val="2"/>
      </rPr>
      <t>3</t>
    </r>
  </si>
  <si>
    <r>
      <t>CaTeO</t>
    </r>
    <r>
      <rPr>
        <vertAlign val="subscript"/>
        <sz val="12"/>
        <color theme="1"/>
        <rFont val="Arial"/>
        <family val="2"/>
      </rPr>
      <t>4</t>
    </r>
  </si>
  <si>
    <r>
      <t>CaTiO</t>
    </r>
    <r>
      <rPr>
        <vertAlign val="subscript"/>
        <sz val="12"/>
        <color theme="1"/>
        <rFont val="Arial"/>
        <family val="2"/>
      </rPr>
      <t>3</t>
    </r>
  </si>
  <si>
    <r>
      <t>Ca(VO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</si>
  <si>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Ca(VO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</si>
  <si>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CaWO</t>
    </r>
    <r>
      <rPr>
        <vertAlign val="subscript"/>
        <sz val="12"/>
        <color theme="1"/>
        <rFont val="Arial"/>
        <family val="2"/>
      </rPr>
      <t>4</t>
    </r>
  </si>
  <si>
    <r>
      <t>Ca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</si>
  <si>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Ca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</si>
  <si>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CdBr</t>
    </r>
    <r>
      <rPr>
        <vertAlign val="subscript"/>
        <sz val="12"/>
        <color theme="1"/>
        <rFont val="Arial"/>
        <family val="2"/>
      </rPr>
      <t>2</t>
    </r>
  </si>
  <si>
    <r>
      <t>Cd(CN)</t>
    </r>
    <r>
      <rPr>
        <vertAlign val="subscript"/>
        <sz val="12"/>
        <color theme="1"/>
        <rFont val="Arial"/>
        <family val="2"/>
      </rPr>
      <t>2</t>
    </r>
  </si>
  <si>
    <r>
      <t>CdCO</t>
    </r>
    <r>
      <rPr>
        <vertAlign val="subscript"/>
        <sz val="12"/>
        <color theme="1"/>
        <rFont val="Arial"/>
        <family val="2"/>
      </rPr>
      <t>3</t>
    </r>
  </si>
  <si>
    <r>
      <t>Cd(C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</si>
  <si>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CdC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</si>
  <si>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CdCl</t>
    </r>
    <r>
      <rPr>
        <vertAlign val="subscript"/>
        <sz val="12"/>
        <color theme="1"/>
        <rFont val="Arial"/>
        <family val="2"/>
      </rPr>
      <t>2</t>
    </r>
  </si>
  <si>
    <r>
      <t>CdCrO</t>
    </r>
    <r>
      <rPr>
        <vertAlign val="subscript"/>
        <sz val="12"/>
        <color theme="1"/>
        <rFont val="Arial"/>
        <family val="2"/>
      </rPr>
      <t>4</t>
    </r>
  </si>
  <si>
    <r>
      <t>CdF</t>
    </r>
    <r>
      <rPr>
        <vertAlign val="subscript"/>
        <sz val="12"/>
        <color theme="1"/>
        <rFont val="Arial"/>
        <family val="2"/>
      </rPr>
      <t>2</t>
    </r>
  </si>
  <si>
    <r>
      <t>CdI</t>
    </r>
    <r>
      <rPr>
        <vertAlign val="subscript"/>
        <sz val="12"/>
        <color theme="1"/>
        <rFont val="Arial"/>
        <family val="2"/>
      </rPr>
      <t>2</t>
    </r>
  </si>
  <si>
    <r>
      <t>Cd(IO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</si>
  <si>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CdMoO</t>
    </r>
    <r>
      <rPr>
        <vertAlign val="subscript"/>
        <sz val="12"/>
        <color theme="1"/>
        <rFont val="Arial"/>
        <family val="2"/>
      </rPr>
      <t>4</t>
    </r>
  </si>
  <si>
    <r>
      <t>Cd(NO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</si>
  <si>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Cd(N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</si>
  <si>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Cd(OH)</t>
    </r>
    <r>
      <rPr>
        <vertAlign val="subscript"/>
        <sz val="12"/>
        <color theme="1"/>
        <rFont val="Arial"/>
        <family val="2"/>
      </rPr>
      <t>2</t>
    </r>
  </si>
  <si>
    <r>
      <t>CdSO</t>
    </r>
    <r>
      <rPr>
        <vertAlign val="subscript"/>
        <sz val="12"/>
        <color theme="1"/>
        <rFont val="Arial"/>
        <family val="2"/>
      </rPr>
      <t>3</t>
    </r>
  </si>
  <si>
    <r>
      <t>CdSO</t>
    </r>
    <r>
      <rPr>
        <vertAlign val="subscript"/>
        <sz val="12"/>
        <color theme="1"/>
        <rFont val="Arial"/>
        <family val="2"/>
      </rPr>
      <t>4</t>
    </r>
  </si>
  <si>
    <r>
      <t>CdSeO</t>
    </r>
    <r>
      <rPr>
        <vertAlign val="subscript"/>
        <sz val="12"/>
        <color theme="1"/>
        <rFont val="Arial"/>
        <family val="2"/>
      </rPr>
      <t>3</t>
    </r>
  </si>
  <si>
    <r>
      <t>CdSiO</t>
    </r>
    <r>
      <rPr>
        <vertAlign val="subscript"/>
        <sz val="12"/>
        <color theme="1"/>
        <rFont val="Arial"/>
        <family val="2"/>
      </rPr>
      <t>3</t>
    </r>
  </si>
  <si>
    <r>
      <t>Cd(TaO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</si>
  <si>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CdTeO</t>
    </r>
    <r>
      <rPr>
        <vertAlign val="subscript"/>
        <sz val="12"/>
        <color theme="1"/>
        <rFont val="Arial"/>
        <family val="2"/>
      </rPr>
      <t>4</t>
    </r>
  </si>
  <si>
    <r>
      <t>CdTiO</t>
    </r>
    <r>
      <rPr>
        <vertAlign val="subscript"/>
        <sz val="12"/>
        <color theme="1"/>
        <rFont val="Arial"/>
        <family val="2"/>
      </rPr>
      <t>3</t>
    </r>
  </si>
  <si>
    <r>
      <t>CdWO</t>
    </r>
    <r>
      <rPr>
        <vertAlign val="subscript"/>
        <sz val="12"/>
        <color theme="1"/>
        <rFont val="Arial"/>
        <family val="2"/>
      </rPr>
      <t>4</t>
    </r>
  </si>
  <si>
    <r>
      <t>CdZrO</t>
    </r>
    <r>
      <rPr>
        <vertAlign val="subscript"/>
        <sz val="12"/>
        <color theme="1"/>
        <rFont val="Arial"/>
        <family val="2"/>
      </rPr>
      <t>3</t>
    </r>
  </si>
  <si>
    <r>
      <t>Cd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</si>
  <si>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Cd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  <r>
      <rPr>
        <vertAlign val="subscript"/>
        <sz val="12"/>
        <color theme="1"/>
        <rFont val="Arial"/>
        <family val="2"/>
      </rPr>
      <t>2</t>
    </r>
  </si>
  <si>
    <r>
      <t>Cd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</si>
  <si>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Cd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</si>
  <si>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CeB</t>
    </r>
    <r>
      <rPr>
        <vertAlign val="subscript"/>
        <sz val="12"/>
        <color theme="1"/>
        <rFont val="Arial"/>
        <family val="2"/>
      </rPr>
      <t>6</t>
    </r>
  </si>
  <si>
    <r>
      <t>CeBr</t>
    </r>
    <r>
      <rPr>
        <vertAlign val="subscript"/>
        <sz val="12"/>
        <color theme="1"/>
        <rFont val="Arial"/>
        <family val="2"/>
      </rPr>
      <t>3</t>
    </r>
  </si>
  <si>
    <r>
      <t>CeCl</t>
    </r>
    <r>
      <rPr>
        <vertAlign val="subscript"/>
        <sz val="12"/>
        <color theme="1"/>
        <rFont val="Arial"/>
        <family val="2"/>
      </rPr>
      <t>3</t>
    </r>
  </si>
  <si>
    <r>
      <t>CeF</t>
    </r>
    <r>
      <rPr>
        <vertAlign val="subscript"/>
        <sz val="12"/>
        <color theme="1"/>
        <rFont val="Arial"/>
        <family val="2"/>
      </rPr>
      <t>3</t>
    </r>
  </si>
  <si>
    <r>
      <t>CeF</t>
    </r>
    <r>
      <rPr>
        <vertAlign val="subscript"/>
        <sz val="12"/>
        <color theme="1"/>
        <rFont val="Arial"/>
        <family val="2"/>
      </rPr>
      <t>4</t>
    </r>
  </si>
  <si>
    <r>
      <t>CeI</t>
    </r>
    <r>
      <rPr>
        <vertAlign val="subscript"/>
        <sz val="12"/>
        <color theme="1"/>
        <rFont val="Arial"/>
        <family val="2"/>
      </rPr>
      <t>2</t>
    </r>
  </si>
  <si>
    <r>
      <t>CeI</t>
    </r>
    <r>
      <rPr>
        <vertAlign val="subscript"/>
        <sz val="12"/>
        <color theme="1"/>
        <rFont val="Arial"/>
        <family val="2"/>
      </rPr>
      <t>3</t>
    </r>
  </si>
  <si>
    <r>
      <t>CeO</t>
    </r>
    <r>
      <rPr>
        <vertAlign val="subscript"/>
        <sz val="12"/>
        <color theme="1"/>
        <rFont val="Arial"/>
        <family val="2"/>
      </rPr>
      <t>2</t>
    </r>
  </si>
  <si>
    <r>
      <t>Ce(SO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</si>
  <si>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CeSi</t>
    </r>
    <r>
      <rPr>
        <vertAlign val="subscript"/>
        <sz val="12"/>
        <color theme="1"/>
        <rFont val="Arial"/>
        <family val="2"/>
      </rPr>
      <t>2</t>
    </r>
  </si>
  <si>
    <r>
      <t>Ce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3</t>
    </r>
  </si>
  <si>
    <r>
      <t>Ce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</si>
  <si>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</si>
  <si>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ClF</t>
    </r>
    <r>
      <rPr>
        <vertAlign val="subscript"/>
        <sz val="12"/>
        <color theme="1"/>
        <rFont val="Arial"/>
        <family val="2"/>
      </rPr>
      <t>3</t>
    </r>
  </si>
  <si>
    <r>
      <t>ClF</t>
    </r>
    <r>
      <rPr>
        <vertAlign val="subscript"/>
        <sz val="12"/>
        <color theme="1"/>
        <rFont val="Arial"/>
        <family val="2"/>
      </rPr>
      <t>5</t>
    </r>
  </si>
  <si>
    <r>
      <t>ClOClO</t>
    </r>
    <r>
      <rPr>
        <vertAlign val="subscript"/>
        <sz val="12"/>
        <color theme="1"/>
        <rFont val="Arial"/>
        <family val="2"/>
      </rPr>
      <t>3</t>
    </r>
  </si>
  <si>
    <r>
      <t>ClO</t>
    </r>
    <r>
      <rPr>
        <vertAlign val="subscript"/>
        <sz val="12"/>
        <color theme="1"/>
        <rFont val="Arial"/>
        <family val="2"/>
      </rPr>
      <t>2</t>
    </r>
  </si>
  <si>
    <r>
      <t>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F</t>
    </r>
  </si>
  <si>
    <r>
      <t>Cl</t>
    </r>
    <r>
      <rPr>
        <vertAlign val="subscript"/>
        <sz val="12"/>
        <color theme="1"/>
        <rFont val="Arial"/>
        <family val="2"/>
      </rPr>
      <t>2</t>
    </r>
  </si>
  <si>
    <r>
      <t>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</si>
  <si>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</si>
  <si>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</si>
  <si>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CoAl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</si>
  <si>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CoAs</t>
    </r>
    <r>
      <rPr>
        <vertAlign val="subscript"/>
        <sz val="12"/>
        <color theme="1"/>
        <rFont val="Arial"/>
        <family val="2"/>
      </rPr>
      <t>2</t>
    </r>
  </si>
  <si>
    <r>
      <t>CoBr</t>
    </r>
    <r>
      <rPr>
        <vertAlign val="subscript"/>
        <sz val="12"/>
        <color theme="1"/>
        <rFont val="Arial"/>
        <family val="2"/>
      </rPr>
      <t>2</t>
    </r>
  </si>
  <si>
    <r>
      <t>Co(CN)</t>
    </r>
    <r>
      <rPr>
        <vertAlign val="subscript"/>
        <sz val="12"/>
        <color theme="1"/>
        <rFont val="Arial"/>
        <family val="2"/>
      </rPr>
      <t>2</t>
    </r>
  </si>
  <si>
    <r>
      <t>Co(C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</si>
  <si>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Co(C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</si>
  <si>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CoC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</si>
  <si>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Co(ClO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</si>
  <si>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CoCl</t>
    </r>
    <r>
      <rPr>
        <vertAlign val="subscript"/>
        <sz val="12"/>
        <color theme="1"/>
        <rFont val="Arial"/>
        <family val="2"/>
      </rPr>
      <t>2</t>
    </r>
  </si>
  <si>
    <r>
      <t>CoCrO</t>
    </r>
    <r>
      <rPr>
        <vertAlign val="subscript"/>
        <sz val="12"/>
        <color theme="1"/>
        <rFont val="Arial"/>
        <family val="2"/>
      </rPr>
      <t>4</t>
    </r>
  </si>
  <si>
    <r>
      <t>CoCr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</si>
  <si>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CoF</t>
    </r>
    <r>
      <rPr>
        <vertAlign val="subscript"/>
        <sz val="12"/>
        <color theme="1"/>
        <rFont val="Arial"/>
        <family val="2"/>
      </rPr>
      <t>2</t>
    </r>
  </si>
  <si>
    <r>
      <t>CoF</t>
    </r>
    <r>
      <rPr>
        <vertAlign val="subscript"/>
        <sz val="12"/>
        <color theme="1"/>
        <rFont val="Arial"/>
        <family val="2"/>
      </rPr>
      <t>3</t>
    </r>
  </si>
  <si>
    <r>
      <t>Co(IO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</si>
  <si>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CoI</t>
    </r>
    <r>
      <rPr>
        <vertAlign val="subscript"/>
        <sz val="12"/>
        <color theme="1"/>
        <rFont val="Arial"/>
        <family val="2"/>
      </rPr>
      <t>2</t>
    </r>
  </si>
  <si>
    <r>
      <t>CoMoO</t>
    </r>
    <r>
      <rPr>
        <vertAlign val="subscript"/>
        <sz val="12"/>
        <color theme="1"/>
        <rFont val="Arial"/>
        <family val="2"/>
      </rPr>
      <t>4</t>
    </r>
  </si>
  <si>
    <r>
      <t>Co(NO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</si>
  <si>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Co(NO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</si>
  <si>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Co(OH)</t>
    </r>
    <r>
      <rPr>
        <vertAlign val="subscript"/>
        <sz val="12"/>
        <color theme="1"/>
        <rFont val="Arial"/>
        <family val="2"/>
      </rPr>
      <t>2</t>
    </r>
  </si>
  <si>
    <r>
      <t>Co(OH)</t>
    </r>
    <r>
      <rPr>
        <vertAlign val="subscript"/>
        <sz val="12"/>
        <color theme="1"/>
        <rFont val="Arial"/>
        <family val="2"/>
      </rPr>
      <t>3</t>
    </r>
  </si>
  <si>
    <r>
      <t>CoS</t>
    </r>
    <r>
      <rPr>
        <vertAlign val="subscript"/>
        <sz val="12"/>
        <color theme="1"/>
        <rFont val="Arial"/>
        <family val="2"/>
      </rPr>
      <t>2</t>
    </r>
  </si>
  <si>
    <r>
      <t>CoSeO</t>
    </r>
    <r>
      <rPr>
        <vertAlign val="subscript"/>
        <sz val="12"/>
        <color theme="1"/>
        <rFont val="Arial"/>
        <family val="2"/>
      </rPr>
      <t>3</t>
    </r>
  </si>
  <si>
    <r>
      <t>CoTiO</t>
    </r>
    <r>
      <rPr>
        <vertAlign val="subscript"/>
        <sz val="12"/>
        <color theme="1"/>
        <rFont val="Arial"/>
        <family val="2"/>
      </rPr>
      <t>3</t>
    </r>
  </si>
  <si>
    <r>
      <t>CoWO</t>
    </r>
    <r>
      <rPr>
        <vertAlign val="subscript"/>
        <sz val="12"/>
        <color theme="1"/>
        <rFont val="Arial"/>
        <family val="2"/>
      </rPr>
      <t>4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</si>
  <si>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</si>
  <si>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</si>
  <si>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</si>
  <si>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4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</si>
  <si>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SnO</t>
    </r>
    <r>
      <rPr>
        <vertAlign val="subscript"/>
        <sz val="12"/>
        <color theme="1"/>
        <rFont val="Arial"/>
        <family val="2"/>
      </rPr>
      <t>4</t>
    </r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</si>
  <si>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TiO</t>
    </r>
    <r>
      <rPr>
        <vertAlign val="subscript"/>
        <sz val="12"/>
        <color theme="1"/>
        <rFont val="Arial"/>
        <family val="2"/>
      </rPr>
      <t>4</t>
    </r>
  </si>
  <si>
    <r>
      <t>Co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(Fe(CN)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</si>
  <si>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CrBr</t>
    </r>
    <r>
      <rPr>
        <vertAlign val="subscript"/>
        <sz val="12"/>
        <color theme="1"/>
        <rFont val="Arial"/>
        <family val="2"/>
      </rPr>
      <t>2</t>
    </r>
  </si>
  <si>
    <r>
      <t>CrBr</t>
    </r>
    <r>
      <rPr>
        <vertAlign val="subscript"/>
        <sz val="12"/>
        <color theme="1"/>
        <rFont val="Arial"/>
        <family val="2"/>
      </rPr>
      <t>3</t>
    </r>
  </si>
  <si>
    <r>
      <t>CrCl</t>
    </r>
    <r>
      <rPr>
        <vertAlign val="subscript"/>
        <sz val="12"/>
        <color theme="1"/>
        <rFont val="Arial"/>
        <family val="2"/>
      </rPr>
      <t>2</t>
    </r>
  </si>
  <si>
    <r>
      <t>CrCl</t>
    </r>
    <r>
      <rPr>
        <vertAlign val="subscript"/>
        <sz val="12"/>
        <color theme="1"/>
        <rFont val="Arial"/>
        <family val="2"/>
      </rPr>
      <t>3</t>
    </r>
  </si>
  <si>
    <r>
      <t>CrCl</t>
    </r>
    <r>
      <rPr>
        <vertAlign val="subscript"/>
        <sz val="12"/>
        <color theme="1"/>
        <rFont val="Arial"/>
        <family val="2"/>
      </rPr>
      <t>4</t>
    </r>
  </si>
  <si>
    <r>
      <t>CrF</t>
    </r>
    <r>
      <rPr>
        <vertAlign val="subscript"/>
        <sz val="12"/>
        <color theme="1"/>
        <rFont val="Arial"/>
        <family val="2"/>
      </rPr>
      <t>2</t>
    </r>
  </si>
  <si>
    <r>
      <t>CrF</t>
    </r>
    <r>
      <rPr>
        <vertAlign val="subscript"/>
        <sz val="12"/>
        <color theme="1"/>
        <rFont val="Arial"/>
        <family val="2"/>
      </rPr>
      <t>3</t>
    </r>
  </si>
  <si>
    <r>
      <t>CrF</t>
    </r>
    <r>
      <rPr>
        <vertAlign val="subscript"/>
        <sz val="12"/>
        <color theme="1"/>
        <rFont val="Arial"/>
        <family val="2"/>
      </rPr>
      <t>4</t>
    </r>
  </si>
  <si>
    <r>
      <t>CrF</t>
    </r>
    <r>
      <rPr>
        <vertAlign val="subscript"/>
        <sz val="12"/>
        <color theme="1"/>
        <rFont val="Arial"/>
        <family val="2"/>
      </rPr>
      <t>5</t>
    </r>
  </si>
  <si>
    <r>
      <t>CrF</t>
    </r>
    <r>
      <rPr>
        <vertAlign val="subscript"/>
        <sz val="12"/>
        <color theme="1"/>
        <rFont val="Arial"/>
        <family val="2"/>
      </rPr>
      <t>6</t>
    </r>
  </si>
  <si>
    <r>
      <t>CrI</t>
    </r>
    <r>
      <rPr>
        <vertAlign val="subscript"/>
        <sz val="12"/>
        <color theme="1"/>
        <rFont val="Arial"/>
        <family val="2"/>
      </rPr>
      <t>2</t>
    </r>
  </si>
  <si>
    <r>
      <t>CrI</t>
    </r>
    <r>
      <rPr>
        <vertAlign val="subscript"/>
        <sz val="12"/>
        <color theme="1"/>
        <rFont val="Arial"/>
        <family val="2"/>
      </rPr>
      <t>3</t>
    </r>
  </si>
  <si>
    <r>
      <t>Cr(NO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</si>
  <si>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Cr(NO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</si>
  <si>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CrO</t>
    </r>
    <r>
      <rPr>
        <vertAlign val="subscript"/>
        <sz val="12"/>
        <color theme="1"/>
        <rFont val="Arial"/>
        <family val="2"/>
      </rPr>
      <t>2</t>
    </r>
  </si>
  <si>
    <r>
      <t>CrO</t>
    </r>
    <r>
      <rPr>
        <vertAlign val="subscript"/>
        <sz val="12"/>
        <color theme="1"/>
        <rFont val="Arial"/>
        <family val="2"/>
      </rPr>
      <t>3</t>
    </r>
  </si>
  <si>
    <r>
      <t>CrO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</si>
  <si>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CrO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</si>
  <si>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CrPO</t>
    </r>
    <r>
      <rPr>
        <vertAlign val="subscript"/>
        <sz val="12"/>
        <color theme="1"/>
        <rFont val="Arial"/>
        <family val="2"/>
      </rPr>
      <t>4</t>
    </r>
  </si>
  <si>
    <r>
      <t>CrVO</t>
    </r>
    <r>
      <rPr>
        <vertAlign val="subscript"/>
        <sz val="12"/>
        <color theme="1"/>
        <rFont val="Arial"/>
        <family val="2"/>
      </rPr>
      <t>4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</si>
  <si>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</si>
  <si>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</si>
  <si>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</si>
  <si>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</si>
  <si>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(TeO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</si>
  <si>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  <r>
      <rPr>
        <vertAlign val="subscript"/>
        <sz val="12"/>
        <color theme="1"/>
        <rFont val="Arial"/>
        <family val="2"/>
      </rPr>
      <t>3</t>
    </r>
  </si>
  <si>
    <r>
      <t>Cr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  <r>
      <rPr>
        <vertAlign val="subscript"/>
        <sz val="12"/>
        <color theme="1"/>
        <rFont val="Arial"/>
        <family val="2"/>
      </rPr>
      <t>2</t>
    </r>
  </si>
  <si>
    <r>
      <t>Cr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</si>
  <si>
    <r>
      <t>Cr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  <r>
      <rPr>
        <vertAlign val="subscript"/>
        <sz val="12"/>
        <color theme="1"/>
        <rFont val="Arial"/>
        <family val="2"/>
      </rPr>
      <t>2</t>
    </r>
  </si>
  <si>
    <r>
      <t>Cr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2</t>
    </r>
  </si>
  <si>
    <r>
      <t>CsBO</t>
    </r>
    <r>
      <rPr>
        <vertAlign val="subscript"/>
        <sz val="12"/>
        <color theme="1"/>
        <rFont val="Arial"/>
        <family val="2"/>
      </rPr>
      <t>2</t>
    </r>
  </si>
  <si>
    <r>
      <t>CsBrO</t>
    </r>
    <r>
      <rPr>
        <vertAlign val="subscript"/>
        <sz val="12"/>
        <color theme="1"/>
        <rFont val="Arial"/>
        <family val="2"/>
      </rPr>
      <t>3</t>
    </r>
  </si>
  <si>
    <r>
      <t>CsBr</t>
    </r>
    <r>
      <rPr>
        <vertAlign val="subscript"/>
        <sz val="12"/>
        <color theme="1"/>
        <rFont val="Arial"/>
        <family val="2"/>
      </rPr>
      <t>3</t>
    </r>
  </si>
  <si>
    <r>
      <t>CsC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</si>
  <si>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CsClO</t>
    </r>
    <r>
      <rPr>
        <vertAlign val="subscript"/>
        <sz val="12"/>
        <color theme="1"/>
        <rFont val="Arial"/>
        <family val="2"/>
      </rPr>
      <t>3</t>
    </r>
  </si>
  <si>
    <r>
      <t>CsClO</t>
    </r>
    <r>
      <rPr>
        <vertAlign val="subscript"/>
        <sz val="12"/>
        <color theme="1"/>
        <rFont val="Arial"/>
        <family val="2"/>
      </rPr>
      <t>4</t>
    </r>
  </si>
  <si>
    <r>
      <t>CsI</t>
    </r>
    <r>
      <rPr>
        <vertAlign val="subscript"/>
        <sz val="12"/>
        <color theme="1"/>
        <rFont val="Arial"/>
        <family val="2"/>
      </rPr>
      <t>3</t>
    </r>
  </si>
  <si>
    <r>
      <t>CsNH</t>
    </r>
    <r>
      <rPr>
        <vertAlign val="subscript"/>
        <sz val="12"/>
        <color theme="1"/>
        <rFont val="Arial"/>
        <family val="2"/>
      </rPr>
      <t>2</t>
    </r>
  </si>
  <si>
    <r>
      <t>CsNO</t>
    </r>
    <r>
      <rPr>
        <vertAlign val="subscript"/>
        <sz val="12"/>
        <color theme="1"/>
        <rFont val="Arial"/>
        <family val="2"/>
      </rPr>
      <t>3</t>
    </r>
  </si>
  <si>
    <r>
      <t>CsN</t>
    </r>
    <r>
      <rPr>
        <vertAlign val="subscript"/>
        <sz val="12"/>
        <color theme="1"/>
        <rFont val="Arial"/>
        <family val="2"/>
      </rPr>
      <t>3</t>
    </r>
  </si>
  <si>
    <r>
      <t>CsNbO</t>
    </r>
    <r>
      <rPr>
        <vertAlign val="subscript"/>
        <sz val="12"/>
        <color theme="1"/>
        <rFont val="Arial"/>
        <family val="2"/>
      </rPr>
      <t>3</t>
    </r>
  </si>
  <si>
    <r>
      <t>CsO</t>
    </r>
    <r>
      <rPr>
        <vertAlign val="subscript"/>
        <sz val="12"/>
        <color theme="1"/>
        <rFont val="Arial"/>
        <family val="2"/>
      </rPr>
      <t>2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</si>
  <si>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</si>
  <si>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CsSeO</t>
    </r>
    <r>
      <rPr>
        <vertAlign val="subscript"/>
        <sz val="12"/>
        <color theme="1"/>
        <rFont val="Arial"/>
        <family val="2"/>
      </rPr>
      <t>4</t>
    </r>
  </si>
  <si>
    <r>
      <t>CsTaO</t>
    </r>
    <r>
      <rPr>
        <vertAlign val="subscript"/>
        <sz val="12"/>
        <color theme="1"/>
        <rFont val="Arial"/>
        <family val="2"/>
      </rPr>
      <t>3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</si>
  <si>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</si>
  <si>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</si>
  <si>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</si>
  <si>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</si>
  <si>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HPO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</si>
  <si>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</si>
  <si>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</si>
  <si>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3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</si>
  <si>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</si>
  <si>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3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</si>
  <si>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</si>
  <si>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TiO</t>
    </r>
    <r>
      <rPr>
        <vertAlign val="subscript"/>
        <sz val="12"/>
        <color theme="1"/>
        <rFont val="Arial"/>
        <family val="2"/>
      </rPr>
      <t>3</t>
    </r>
  </si>
  <si>
    <r>
      <t>Cs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</si>
  <si>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</si>
  <si>
    <r>
      <t>Cs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VO</t>
    </r>
    <r>
      <rPr>
        <vertAlign val="subscript"/>
        <sz val="12"/>
        <color theme="1"/>
        <rFont val="Arial"/>
        <family val="2"/>
      </rPr>
      <t>4</t>
    </r>
  </si>
  <si>
    <r>
      <t>Cu(BrO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</si>
  <si>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CuBr</t>
    </r>
    <r>
      <rPr>
        <vertAlign val="subscript"/>
        <sz val="12"/>
        <color theme="1"/>
        <rFont val="Arial"/>
        <family val="2"/>
      </rPr>
      <t>2</t>
    </r>
  </si>
  <si>
    <r>
      <t>CuC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</si>
  <si>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Cu(ClO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</si>
  <si>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CuCl</t>
    </r>
    <r>
      <rPr>
        <vertAlign val="subscript"/>
        <sz val="12"/>
        <color theme="1"/>
        <rFont val="Arial"/>
        <family val="2"/>
      </rPr>
      <t>2</t>
    </r>
  </si>
  <si>
    <r>
      <t>CuFeS</t>
    </r>
    <r>
      <rPr>
        <vertAlign val="subscript"/>
        <sz val="12"/>
        <color theme="1"/>
        <rFont val="Arial"/>
        <family val="2"/>
      </rPr>
      <t>2</t>
    </r>
  </si>
  <si>
    <r>
      <t>CuFe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</si>
  <si>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CuFe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</si>
  <si>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[Cu(H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O)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]SO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</si>
  <si>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CuIO</t>
    </r>
    <r>
      <rPr>
        <vertAlign val="subscript"/>
        <sz val="12"/>
        <color theme="1"/>
        <rFont val="Arial"/>
        <family val="2"/>
      </rPr>
      <t>3</t>
    </r>
  </si>
  <si>
    <r>
      <t>Cu(IO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</si>
  <si>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CuMoO</t>
    </r>
    <r>
      <rPr>
        <vertAlign val="subscript"/>
        <sz val="12"/>
        <color theme="1"/>
        <rFont val="Arial"/>
        <family val="2"/>
      </rPr>
      <t>4</t>
    </r>
  </si>
  <si>
    <r>
      <t>Cu(NO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</si>
  <si>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Cu(NO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</si>
  <si>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</si>
  <si>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</si>
  <si>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Cu(OH)</t>
    </r>
    <r>
      <rPr>
        <vertAlign val="subscript"/>
        <sz val="12"/>
        <color theme="1"/>
        <rFont val="Arial"/>
        <family val="2"/>
      </rPr>
      <t>2</t>
    </r>
  </si>
  <si>
    <r>
      <t>Cu(OH)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</si>
  <si>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CuSO</t>
    </r>
    <r>
      <rPr>
        <vertAlign val="subscript"/>
        <sz val="12"/>
        <color theme="1"/>
        <rFont val="Arial"/>
        <family val="2"/>
      </rPr>
      <t>4</t>
    </r>
  </si>
  <si>
    <r>
      <t>CuSO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</si>
  <si>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CuSeO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· 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</si>
  <si>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CuSeO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</si>
  <si>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CuSiO</t>
    </r>
    <r>
      <rPr>
        <vertAlign val="subscript"/>
        <sz val="12"/>
        <color theme="1"/>
        <rFont val="Arial"/>
        <family val="2"/>
      </rPr>
      <t>3</t>
    </r>
  </si>
  <si>
    <r>
      <t>CuTeO</t>
    </r>
    <r>
      <rPr>
        <vertAlign val="subscript"/>
        <sz val="12"/>
        <color theme="1"/>
        <rFont val="Arial"/>
        <family val="2"/>
      </rPr>
      <t>3</t>
    </r>
  </si>
  <si>
    <r>
      <t>CuTiO</t>
    </r>
    <r>
      <rPr>
        <vertAlign val="subscript"/>
        <sz val="12"/>
        <color theme="1"/>
        <rFont val="Arial"/>
        <family val="2"/>
      </rPr>
      <t>3</t>
    </r>
  </si>
  <si>
    <r>
      <t>Cu(VO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</si>
  <si>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CuWO</t>
    </r>
    <r>
      <rPr>
        <vertAlign val="subscript"/>
        <sz val="12"/>
        <color theme="1"/>
        <rFont val="Arial"/>
        <family val="2"/>
      </rPr>
      <t>4</t>
    </r>
  </si>
  <si>
    <r>
      <t>Cu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(OH)</t>
    </r>
    <r>
      <rPr>
        <vertAlign val="subscript"/>
        <sz val="12"/>
        <color theme="1"/>
        <rFont val="Arial"/>
        <family val="2"/>
      </rPr>
      <t>2</t>
    </r>
  </si>
  <si>
    <r>
      <t>Cu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</si>
  <si>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Cu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</si>
  <si>
    <r>
      <t>Cu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</si>
  <si>
    <r>
      <t>Cu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</si>
  <si>
    <r>
      <t>Cu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</si>
  <si>
    <r>
      <t>Cu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</si>
  <si>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Cu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</si>
  <si>
    <r>
      <t>Cu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5</t>
    </r>
  </si>
  <si>
    <r>
      <t>Cu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Zn</t>
    </r>
    <r>
      <rPr>
        <vertAlign val="subscript"/>
        <sz val="12"/>
        <color theme="1"/>
        <rFont val="Arial"/>
        <family val="2"/>
      </rPr>
      <t>2</t>
    </r>
  </si>
  <si>
    <r>
      <t>ErF</t>
    </r>
    <r>
      <rPr>
        <vertAlign val="subscript"/>
        <sz val="12"/>
        <color theme="1"/>
        <rFont val="Arial"/>
        <family val="2"/>
      </rPr>
      <t>2</t>
    </r>
  </si>
  <si>
    <r>
      <t>ErF</t>
    </r>
    <r>
      <rPr>
        <vertAlign val="subscript"/>
        <sz val="12"/>
        <color theme="1"/>
        <rFont val="Arial"/>
        <family val="2"/>
      </rPr>
      <t>3</t>
    </r>
  </si>
  <si>
    <r>
      <t>ErI</t>
    </r>
    <r>
      <rPr>
        <vertAlign val="subscript"/>
        <sz val="12"/>
        <color theme="1"/>
        <rFont val="Arial"/>
        <family val="2"/>
      </rPr>
      <t>3</t>
    </r>
  </si>
  <si>
    <r>
      <t>ErI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Na</t>
    </r>
  </si>
  <si>
    <r>
      <t>EuF</t>
    </r>
    <r>
      <rPr>
        <vertAlign val="subscript"/>
        <sz val="12"/>
        <color theme="1"/>
        <rFont val="Arial"/>
        <family val="2"/>
      </rPr>
      <t>3</t>
    </r>
  </si>
  <si>
    <r>
      <t>EuI</t>
    </r>
    <r>
      <rPr>
        <vertAlign val="subscript"/>
        <sz val="12"/>
        <color theme="1"/>
        <rFont val="Arial"/>
        <family val="2"/>
      </rPr>
      <t>2</t>
    </r>
  </si>
  <si>
    <r>
      <t>EuNbO</t>
    </r>
    <r>
      <rPr>
        <vertAlign val="subscript"/>
        <sz val="12"/>
        <color theme="1"/>
        <rFont val="Arial"/>
        <family val="2"/>
      </rPr>
      <t>2</t>
    </r>
  </si>
  <si>
    <r>
      <t>EuNb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</si>
  <si>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EuO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V</t>
    </r>
  </si>
  <si>
    <r>
      <t>EuO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Ti</t>
    </r>
  </si>
  <si>
    <r>
      <t>EuO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V</t>
    </r>
  </si>
  <si>
    <r>
      <t>EuO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W</t>
    </r>
  </si>
  <si>
    <r>
      <t>EuS</t>
    </r>
    <r>
      <rPr>
        <vertAlign val="subscript"/>
        <sz val="12"/>
        <color theme="1"/>
        <rFont val="Arial"/>
        <family val="2"/>
      </rPr>
      <t>2</t>
    </r>
  </si>
  <si>
    <r>
      <t>Eu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</si>
  <si>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Eu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</si>
  <si>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Eu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</si>
  <si>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Eu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</si>
  <si>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Fe</t>
    </r>
  </si>
  <si>
    <r>
      <t>FI</t>
    </r>
    <r>
      <rPr>
        <vertAlign val="subscript"/>
        <sz val="12"/>
        <color theme="1"/>
        <rFont val="Arial"/>
        <family val="2"/>
      </rPr>
      <t>2</t>
    </r>
  </si>
  <si>
    <r>
      <t>FLi</t>
    </r>
    <r>
      <rPr>
        <vertAlign val="subscript"/>
        <sz val="12"/>
        <color theme="1"/>
        <rFont val="Arial"/>
        <family val="2"/>
      </rPr>
      <t>2</t>
    </r>
  </si>
  <si>
    <r>
      <t>FMnO</t>
    </r>
    <r>
      <rPr>
        <vertAlign val="subscript"/>
        <sz val="12"/>
        <color theme="1"/>
        <rFont val="Arial"/>
        <family val="2"/>
      </rPr>
      <t>3</t>
    </r>
  </si>
  <si>
    <r>
      <t>FNO</t>
    </r>
    <r>
      <rPr>
        <vertAlign val="subscript"/>
        <sz val="12"/>
        <color theme="1"/>
        <rFont val="Arial"/>
        <family val="2"/>
      </rPr>
      <t>2</t>
    </r>
  </si>
  <si>
    <r>
      <t>FNO</t>
    </r>
    <r>
      <rPr>
        <vertAlign val="subscript"/>
        <sz val="12"/>
        <color theme="1"/>
        <rFont val="Arial"/>
        <family val="2"/>
      </rPr>
      <t>3</t>
    </r>
  </si>
  <si>
    <r>
      <t>FNa</t>
    </r>
    <r>
      <rPr>
        <vertAlign val="subscript"/>
        <sz val="12"/>
        <color theme="1"/>
        <rFont val="Arial"/>
        <family val="2"/>
      </rPr>
      <t>2</t>
    </r>
  </si>
  <si>
    <r>
      <t>FO</t>
    </r>
    <r>
      <rPr>
        <vertAlign val="subscript"/>
        <sz val="12"/>
        <color theme="1"/>
        <rFont val="Arial"/>
        <family val="2"/>
      </rPr>
      <t>2</t>
    </r>
  </si>
  <si>
    <r>
      <t>FO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</t>
    </r>
  </si>
  <si>
    <r>
      <t>FPS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</si>
  <si>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</si>
  <si>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Ga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</si>
  <si>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Gd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</si>
  <si>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Ge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</si>
  <si>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GeO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</si>
  <si>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Hg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</si>
  <si>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Hg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</si>
  <si>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Ho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</si>
  <si>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IP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</si>
  <si>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</si>
  <si>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Kr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</si>
  <si>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La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</si>
  <si>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Li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</si>
  <si>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Mg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</si>
  <si>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Mn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</si>
  <si>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</si>
  <si>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MoO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</si>
  <si>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</si>
  <si>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</si>
  <si>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</si>
  <si>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Nd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</si>
  <si>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Ni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</si>
  <si>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</si>
  <si>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OS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</si>
  <si>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OSi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</si>
  <si>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OTi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</si>
  <si>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</si>
  <si>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</si>
  <si>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</si>
  <si>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</si>
  <si>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</si>
  <si>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Pb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</si>
  <si>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Pt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</si>
  <si>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Pu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</si>
  <si>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</si>
  <si>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SW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</si>
  <si>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</si>
  <si>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</si>
  <si>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Sc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</si>
  <si>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</si>
  <si>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</si>
  <si>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Sn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</si>
  <si>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Sr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</si>
  <si>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Th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</si>
  <si>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</si>
  <si>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Tl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</si>
  <si>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</si>
  <si>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Xe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</si>
  <si>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Y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</si>
  <si>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Zn</t>
    </r>
  </si>
  <si>
    <r>
      <t>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Zr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</si>
  <si>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Fe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</si>
  <si>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Ga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</si>
  <si>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Gd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</si>
  <si>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Ho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</si>
  <si>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La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</si>
  <si>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Li</t>
    </r>
    <r>
      <rPr>
        <vertAlign val="subscript"/>
        <sz val="12"/>
        <color theme="1"/>
        <rFont val="Arial"/>
        <family val="2"/>
      </rPr>
      <t>3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</si>
  <si>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Lu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</si>
  <si>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Mn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</si>
  <si>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Mo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</si>
  <si>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MoO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</si>
  <si>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MoS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</si>
  <si>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</si>
  <si>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NO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</si>
  <si>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</si>
  <si>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</si>
  <si>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</si>
  <si>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NaSn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</si>
  <si>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Nd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</si>
  <si>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OP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</si>
  <si>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OTa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</si>
  <si>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OV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</si>
  <si>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</si>
  <si>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</si>
  <si>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Pr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</si>
  <si>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Pu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</si>
  <si>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Rh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</si>
  <si>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</si>
  <si>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SW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</si>
  <si>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</si>
  <si>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Sc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</si>
  <si>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Si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</si>
  <si>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Sm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</si>
  <si>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Tb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</si>
  <si>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Th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</si>
  <si>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Ti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</si>
  <si>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Tl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</si>
  <si>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Tm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</si>
  <si>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</si>
  <si>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Y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</si>
  <si>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Yb</t>
    </r>
  </si>
  <si>
    <r>
      <t>F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Zr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</si>
  <si>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Ge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</si>
  <si>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Ge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</si>
  <si>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Hf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</si>
  <si>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Mg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</si>
  <si>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Mo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</si>
  <si>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MoO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</si>
  <si>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MoS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</si>
  <si>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</si>
  <si>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Sn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</si>
  <si>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OOs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</si>
  <si>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OP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</si>
  <si>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ORe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</si>
  <si>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OS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</si>
  <si>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OW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</si>
  <si>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OXe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</si>
  <si>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</si>
  <si>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Pb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</si>
  <si>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Pt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</si>
  <si>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Pu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</si>
  <si>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</si>
  <si>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SW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</si>
  <si>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Se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</si>
  <si>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Si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</si>
  <si>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Sn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</si>
  <si>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Ti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</si>
  <si>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U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</si>
  <si>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</si>
  <si>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Xe</t>
    </r>
  </si>
  <si>
    <r>
      <t>F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Zr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</si>
  <si>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I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</si>
  <si>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Mo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</si>
  <si>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ORe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</si>
  <si>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P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</si>
  <si>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Pu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</si>
  <si>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</si>
  <si>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Sb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</si>
  <si>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Ta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</si>
  <si>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U</t>
    </r>
  </si>
  <si>
    <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</si>
  <si>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Fe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</si>
  <si>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La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</si>
  <si>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Mo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</si>
  <si>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NP</t>
    </r>
    <r>
      <rPr>
        <vertAlign val="subscript"/>
        <sz val="12"/>
        <color theme="1"/>
        <rFont val="Arial"/>
        <family val="2"/>
      </rPr>
      <t>3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</si>
  <si>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Os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</si>
  <si>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Pu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</si>
  <si>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Re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</si>
  <si>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S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</si>
  <si>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Se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</si>
  <si>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</si>
  <si>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Sn</t>
    </r>
    <r>
      <rPr>
        <vertAlign val="subscript"/>
        <sz val="12"/>
        <color theme="1"/>
        <rFont val="Arial"/>
        <family val="2"/>
      </rPr>
      <t>3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</si>
  <si>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Te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</si>
  <si>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U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</si>
  <si>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W</t>
    </r>
  </si>
  <si>
    <r>
      <t>F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Xe</t>
    </r>
  </si>
  <si>
    <r>
      <t>F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I</t>
    </r>
  </si>
  <si>
    <r>
      <t>F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NS</t>
    </r>
  </si>
  <si>
    <r>
      <t>F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Re</t>
    </r>
  </si>
  <si>
    <r>
      <t>F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3</t>
    </r>
  </si>
  <si>
    <r>
      <t>F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Mo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</si>
  <si>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</si>
  <si>
    <r>
      <t>F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Mo</t>
    </r>
    <r>
      <rPr>
        <vertAlign val="subscript"/>
        <sz val="12"/>
        <color theme="1"/>
        <rFont val="Arial"/>
        <family val="2"/>
      </rPr>
      <t>3</t>
    </r>
  </si>
  <si>
    <r>
      <t>FeBr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</si>
  <si>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FeCO</t>
    </r>
    <r>
      <rPr>
        <vertAlign val="subscript"/>
        <sz val="12"/>
        <color theme="1"/>
        <rFont val="Arial"/>
        <family val="2"/>
      </rPr>
      <t>3</t>
    </r>
  </si>
  <si>
    <r>
      <t>FeC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</si>
  <si>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FeC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</si>
  <si>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FeC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</si>
  <si>
    <r>
      <t>FeCl</t>
    </r>
    <r>
      <rPr>
        <vertAlign val="subscript"/>
        <sz val="12"/>
        <color theme="1"/>
        <rFont val="Arial"/>
        <family val="2"/>
      </rPr>
      <t>2</t>
    </r>
  </si>
  <si>
    <r>
      <t>FeCl</t>
    </r>
    <r>
      <rPr>
        <vertAlign val="subscript"/>
        <sz val="12"/>
        <color theme="1"/>
        <rFont val="Arial"/>
        <family val="2"/>
      </rPr>
      <t>3</t>
    </r>
  </si>
  <si>
    <r>
      <t>FeCr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</si>
  <si>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FeF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</si>
  <si>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FeI</t>
    </r>
    <r>
      <rPr>
        <vertAlign val="subscript"/>
        <sz val="12"/>
        <color theme="1"/>
        <rFont val="Arial"/>
        <family val="2"/>
      </rPr>
      <t>2</t>
    </r>
  </si>
  <si>
    <r>
      <t>FeI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</si>
  <si>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FeI</t>
    </r>
    <r>
      <rPr>
        <vertAlign val="subscript"/>
        <sz val="12"/>
        <color theme="1"/>
        <rFont val="Arial"/>
        <family val="2"/>
      </rPr>
      <t>3</t>
    </r>
  </si>
  <si>
    <r>
      <t>FeMoO</t>
    </r>
    <r>
      <rPr>
        <vertAlign val="subscript"/>
        <sz val="12"/>
        <color theme="1"/>
        <rFont val="Arial"/>
        <family val="2"/>
      </rPr>
      <t>4</t>
    </r>
  </si>
  <si>
    <r>
      <t>FeO</t>
    </r>
    <r>
      <rPr>
        <vertAlign val="subscript"/>
        <sz val="12"/>
        <color theme="1"/>
        <rFont val="Arial"/>
        <family val="2"/>
      </rPr>
      <t>2</t>
    </r>
  </si>
  <si>
    <r>
      <t>FeO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</si>
  <si>
    <r>
      <t>FeO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H · </t>
    </r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</si>
  <si>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Fe(OH)</t>
    </r>
    <r>
      <rPr>
        <vertAlign val="subscript"/>
        <sz val="12"/>
        <color theme="1"/>
        <rFont val="Arial"/>
        <family val="2"/>
      </rPr>
      <t>2</t>
    </r>
  </si>
  <si>
    <r>
      <t>Fe(OH)</t>
    </r>
    <r>
      <rPr>
        <vertAlign val="subscript"/>
        <sz val="12"/>
        <color theme="1"/>
        <rFont val="Arial"/>
        <family val="2"/>
      </rPr>
      <t>3</t>
    </r>
  </si>
  <si>
    <r>
      <t>FeO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</t>
    </r>
  </si>
  <si>
    <r>
      <t>FeO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</si>
  <si>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FeS</t>
    </r>
    <r>
      <rPr>
        <vertAlign val="subscript"/>
        <sz val="12"/>
        <color theme="1"/>
        <rFont val="Arial"/>
        <family val="2"/>
      </rPr>
      <t>2</t>
    </r>
  </si>
  <si>
    <r>
      <t>FeTiO</t>
    </r>
    <r>
      <rPr>
        <vertAlign val="subscript"/>
        <sz val="12"/>
        <color theme="1"/>
        <rFont val="Arial"/>
        <family val="2"/>
      </rPr>
      <t>3</t>
    </r>
  </si>
  <si>
    <r>
      <t>FeVO</t>
    </r>
    <r>
      <rPr>
        <vertAlign val="subscript"/>
        <sz val="12"/>
        <color theme="1"/>
        <rFont val="Arial"/>
        <family val="2"/>
      </rPr>
      <t>4</t>
    </r>
  </si>
  <si>
    <r>
      <t>FeWO</t>
    </r>
    <r>
      <rPr>
        <vertAlign val="subscript"/>
        <sz val="12"/>
        <color theme="1"/>
        <rFont val="Arial"/>
        <family val="2"/>
      </rPr>
      <t>4</t>
    </r>
  </si>
  <si>
    <r>
      <t>FeZrO</t>
    </r>
    <r>
      <rPr>
        <vertAlign val="subscript"/>
        <sz val="12"/>
        <color theme="1"/>
        <rFont val="Arial"/>
        <family val="2"/>
      </rPr>
      <t>3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</si>
  <si>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2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</si>
  <si>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4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</si>
  <si>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</si>
  <si>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</si>
  <si>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W</t>
    </r>
    <r>
      <rPr>
        <vertAlign val="subscript"/>
        <sz val="12"/>
        <color theme="1"/>
        <rFont val="Arial"/>
        <family val="2"/>
      </rPr>
      <t>3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</si>
  <si>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</si>
  <si>
    <r>
      <t>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4</t>
    </r>
  </si>
  <si>
    <r>
      <t>Fe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Si</t>
    </r>
  </si>
  <si>
    <r>
      <t>Fe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</si>
  <si>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Fe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</si>
  <si>
    <r>
      <t>Fe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</si>
  <si>
    <r>
      <t>GaAsO</t>
    </r>
    <r>
      <rPr>
        <vertAlign val="subscript"/>
        <sz val="12"/>
        <color theme="1"/>
        <rFont val="Arial"/>
        <family val="2"/>
      </rPr>
      <t>4</t>
    </r>
  </si>
  <si>
    <r>
      <t>GaBr</t>
    </r>
    <r>
      <rPr>
        <vertAlign val="subscript"/>
        <sz val="12"/>
        <color theme="1"/>
        <rFont val="Arial"/>
        <family val="2"/>
      </rPr>
      <t>3</t>
    </r>
  </si>
  <si>
    <r>
      <t>Ga(C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</si>
  <si>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GaCl</t>
    </r>
    <r>
      <rPr>
        <vertAlign val="subscript"/>
        <sz val="12"/>
        <color theme="1"/>
        <rFont val="Arial"/>
        <family val="2"/>
      </rPr>
      <t>2</t>
    </r>
  </si>
  <si>
    <r>
      <t>GaCl</t>
    </r>
    <r>
      <rPr>
        <vertAlign val="subscript"/>
        <sz val="12"/>
        <color theme="1"/>
        <rFont val="Arial"/>
        <family val="2"/>
      </rPr>
      <t>3</t>
    </r>
  </si>
  <si>
    <r>
      <t>GaI</t>
    </r>
    <r>
      <rPr>
        <vertAlign val="subscript"/>
        <sz val="12"/>
        <color theme="1"/>
        <rFont val="Arial"/>
        <family val="2"/>
      </rPr>
      <t>2</t>
    </r>
  </si>
  <si>
    <r>
      <t>GaI</t>
    </r>
    <r>
      <rPr>
        <vertAlign val="subscript"/>
        <sz val="12"/>
        <color theme="1"/>
        <rFont val="Arial"/>
        <family val="2"/>
      </rPr>
      <t>3</t>
    </r>
  </si>
  <si>
    <r>
      <t>Ga(OH)</t>
    </r>
    <r>
      <rPr>
        <vertAlign val="subscript"/>
        <sz val="12"/>
        <color theme="1"/>
        <rFont val="Arial"/>
        <family val="2"/>
      </rPr>
      <t>3</t>
    </r>
  </si>
  <si>
    <r>
      <t>GaPO</t>
    </r>
    <r>
      <rPr>
        <vertAlign val="subscript"/>
        <sz val="12"/>
        <color theme="1"/>
        <rFont val="Arial"/>
        <family val="2"/>
      </rPr>
      <t>4</t>
    </r>
  </si>
  <si>
    <r>
      <t>Ga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</si>
  <si>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Ga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·18H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</si>
  <si>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Ga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</si>
  <si>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Ga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  <r>
      <rPr>
        <vertAlign val="subscript"/>
        <sz val="12"/>
        <color theme="1"/>
        <rFont val="Arial"/>
        <family val="2"/>
      </rPr>
      <t>3</t>
    </r>
  </si>
  <si>
    <r>
      <t>GeBr</t>
    </r>
    <r>
      <rPr>
        <vertAlign val="subscript"/>
        <sz val="12"/>
        <color theme="1"/>
        <rFont val="Arial"/>
        <family val="2"/>
      </rPr>
      <t>4</t>
    </r>
  </si>
  <si>
    <r>
      <t>GeH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COOH</t>
    </r>
  </si>
  <si>
    <r>
      <t>GeI</t>
    </r>
    <r>
      <rPr>
        <vertAlign val="subscript"/>
        <sz val="12"/>
        <color theme="1"/>
        <rFont val="Arial"/>
        <family val="2"/>
      </rPr>
      <t>2</t>
    </r>
  </si>
  <si>
    <r>
      <t>GeI</t>
    </r>
    <r>
      <rPr>
        <vertAlign val="subscript"/>
        <sz val="12"/>
        <color theme="1"/>
        <rFont val="Arial"/>
        <family val="2"/>
      </rPr>
      <t>4</t>
    </r>
  </si>
  <si>
    <r>
      <t>HCONH</t>
    </r>
    <r>
      <rPr>
        <vertAlign val="subscript"/>
        <sz val="12"/>
        <color theme="1"/>
        <rFont val="Arial"/>
        <family val="2"/>
      </rPr>
      <t>2</t>
    </r>
  </si>
  <si>
    <r>
      <t>HCOO</t>
    </r>
    <r>
      <rPr>
        <vertAlign val="superscript"/>
        <sz val="12"/>
        <color theme="1"/>
        <rFont val="Arial"/>
        <family val="2"/>
      </rPr>
      <t>−</t>
    </r>
  </si>
  <si>
    <r>
      <t>HCOONH</t>
    </r>
    <r>
      <rPr>
        <vertAlign val="subscript"/>
        <sz val="12"/>
        <color theme="1"/>
        <rFont val="Arial"/>
        <family val="2"/>
      </rPr>
      <t>4</t>
    </r>
  </si>
  <si>
    <r>
      <t>HCO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</si>
  <si>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HC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</si>
  <si>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HC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N</t>
    </r>
    <r>
      <rPr>
        <vertAlign val="superscript"/>
        <sz val="12"/>
        <color theme="1"/>
        <rFont val="Arial"/>
        <family val="2"/>
      </rPr>
      <t>+</t>
    </r>
  </si>
  <si>
    <r>
      <t>HC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</si>
  <si>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HC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</si>
  <si>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HC</t>
    </r>
    <r>
      <rPr>
        <vertAlign val="sub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17</t>
    </r>
    <r>
      <rPr>
        <sz val="12"/>
        <color theme="1"/>
        <rFont val="Arial"/>
        <family val="2"/>
      </rPr>
      <t>ON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SCl</t>
    </r>
    <r>
      <rPr>
        <vertAlign val="subscript"/>
        <sz val="12"/>
        <color theme="1"/>
        <rFont val="Arial"/>
        <family val="2"/>
      </rPr>
      <t>2</t>
    </r>
  </si>
  <si>
    <r>
      <t>vitamin B</t>
    </r>
    <r>
      <rPr>
        <vertAlign val="sub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hydrochloride</t>
    </r>
  </si>
  <si>
    <r>
      <t>HClO</t>
    </r>
    <r>
      <rPr>
        <vertAlign val="subscript"/>
        <sz val="12"/>
        <color theme="1"/>
        <rFont val="Arial"/>
        <family val="2"/>
      </rPr>
      <t>2</t>
    </r>
  </si>
  <si>
    <r>
      <t>HClO</t>
    </r>
    <r>
      <rPr>
        <vertAlign val="subscript"/>
        <sz val="12"/>
        <color theme="1"/>
        <rFont val="Arial"/>
        <family val="2"/>
      </rPr>
      <t>3</t>
    </r>
  </si>
  <si>
    <r>
      <t>HClO</t>
    </r>
    <r>
      <rPr>
        <vertAlign val="subscript"/>
        <sz val="12"/>
        <color theme="1"/>
        <rFont val="Arial"/>
        <family val="2"/>
      </rPr>
      <t>4</t>
    </r>
  </si>
  <si>
    <r>
      <t>HIO</t>
    </r>
    <r>
      <rPr>
        <vertAlign val="subscript"/>
        <sz val="12"/>
        <color theme="1"/>
        <rFont val="Arial"/>
        <family val="2"/>
      </rPr>
      <t>3</t>
    </r>
  </si>
  <si>
    <r>
      <t>HNO</t>
    </r>
    <r>
      <rPr>
        <vertAlign val="subscript"/>
        <sz val="12"/>
        <color theme="1"/>
        <rFont val="Arial"/>
        <family val="2"/>
      </rPr>
      <t>2</t>
    </r>
  </si>
  <si>
    <r>
      <t>HNO</t>
    </r>
    <r>
      <rPr>
        <vertAlign val="subscript"/>
        <sz val="12"/>
        <color theme="1"/>
        <rFont val="Arial"/>
        <family val="2"/>
      </rPr>
      <t>3</t>
    </r>
  </si>
  <si>
    <r>
      <t>HN</t>
    </r>
    <r>
      <rPr>
        <vertAlign val="subscript"/>
        <sz val="12"/>
        <color theme="1"/>
        <rFont val="Arial"/>
        <family val="2"/>
      </rPr>
      <t>3</t>
    </r>
  </si>
  <si>
    <r>
      <t>HPO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</si>
  <si>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HSO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</si>
  <si>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HSO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</si>
  <si>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H</t>
    </r>
    <r>
      <rPr>
        <vertAlign val="subscript"/>
        <sz val="12"/>
        <color theme="1"/>
        <rFont val="Arial"/>
        <family val="2"/>
      </rPr>
      <t>2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</si>
  <si>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C(CH)CN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</si>
  <si>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</si>
  <si>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</si>
  <si>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CSO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</si>
  <si>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</si>
  <si>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</si>
  <si>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</si>
  <si>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Ph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</si>
  <si>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</si>
  <si>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COOH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</si>
  <si>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NNH</t>
    </r>
    <r>
      <rPr>
        <vertAlign val="subscript"/>
        <sz val="12"/>
        <color theme="1"/>
        <rFont val="Arial"/>
        <family val="2"/>
      </rPr>
      <t>2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</si>
  <si>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</si>
  <si>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</si>
  <si>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</si>
  <si>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</si>
  <si>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</si>
  <si>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</si>
  <si>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</si>
  <si>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8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</si>
  <si>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</si>
  <si>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</si>
  <si>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</si>
  <si>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</si>
  <si>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TiO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</si>
  <si>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</si>
  <si>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3</t>
    </r>
  </si>
  <si>
    <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</t>
    </r>
    <r>
      <rPr>
        <vertAlign val="superscript"/>
        <sz val="12"/>
        <color theme="1"/>
        <rFont val="Arial"/>
        <family val="2"/>
      </rPr>
      <t>−</t>
    </r>
  </si>
  <si>
    <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perscript"/>
        <sz val="12"/>
        <color theme="1"/>
        <rFont val="Arial"/>
        <family val="2"/>
      </rPr>
      <t>+</t>
    </r>
  </si>
  <si>
    <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</si>
  <si>
    <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XeO</t>
    </r>
    <r>
      <rPr>
        <vertAlign val="subscript"/>
        <sz val="12"/>
        <color theme="1"/>
        <rFont val="Arial"/>
        <family val="2"/>
      </rPr>
      <t>6</t>
    </r>
  </si>
  <si>
    <r>
      <t>H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6</t>
    </r>
  </si>
  <si>
    <r>
      <t>HfBr</t>
    </r>
    <r>
      <rPr>
        <vertAlign val="subscript"/>
        <sz val="12"/>
        <color theme="1"/>
        <rFont val="Arial"/>
        <family val="2"/>
      </rPr>
      <t>4</t>
    </r>
  </si>
  <si>
    <r>
      <t>HfF</t>
    </r>
    <r>
      <rPr>
        <vertAlign val="subscript"/>
        <sz val="12"/>
        <color theme="1"/>
        <rFont val="Arial"/>
        <family val="2"/>
      </rPr>
      <t>4</t>
    </r>
  </si>
  <si>
    <r>
      <t>HfOCl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8H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</si>
  <si>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HfOH(C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</si>
  <si>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Hf(SO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</si>
  <si>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Hg(BrO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</si>
  <si>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HgBr</t>
    </r>
    <r>
      <rPr>
        <vertAlign val="subscript"/>
        <sz val="12"/>
        <color theme="1"/>
        <rFont val="Arial"/>
        <family val="2"/>
      </rPr>
      <t>2</t>
    </r>
  </si>
  <si>
    <r>
      <t>Hg(C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</si>
  <si>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Hg(C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</si>
  <si>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HgClO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</si>
  <si>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Hg(ClO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</si>
  <si>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HgCl</t>
    </r>
    <r>
      <rPr>
        <vertAlign val="subscript"/>
        <sz val="12"/>
        <color theme="1"/>
        <rFont val="Arial"/>
        <family val="2"/>
      </rPr>
      <t>2</t>
    </r>
  </si>
  <si>
    <r>
      <t>Hg(IO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</si>
  <si>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HgI</t>
    </r>
    <r>
      <rPr>
        <vertAlign val="subscript"/>
        <sz val="12"/>
        <color theme="1"/>
        <rFont val="Arial"/>
        <family val="2"/>
      </rPr>
      <t>2</t>
    </r>
  </si>
  <si>
    <r>
      <t>Hg(NO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</si>
  <si>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Hg(CNO)</t>
    </r>
    <r>
      <rPr>
        <vertAlign val="subscript"/>
        <sz val="12"/>
        <color theme="1"/>
        <rFont val="Arial"/>
        <family val="2"/>
      </rPr>
      <t>2</t>
    </r>
  </si>
  <si>
    <r>
      <t>Hg(SCN)</t>
    </r>
    <r>
      <rPr>
        <vertAlign val="subscript"/>
        <sz val="12"/>
        <color theme="1"/>
        <rFont val="Arial"/>
        <family val="2"/>
      </rPr>
      <t>2</t>
    </r>
  </si>
  <si>
    <r>
      <t>HgSeO</t>
    </r>
    <r>
      <rPr>
        <vertAlign val="subscript"/>
        <sz val="12"/>
        <color theme="1"/>
        <rFont val="Arial"/>
        <family val="2"/>
      </rPr>
      <t>3</t>
    </r>
  </si>
  <si>
    <r>
      <t>HgTeO</t>
    </r>
    <r>
      <rPr>
        <vertAlign val="subscript"/>
        <sz val="12"/>
        <color theme="1"/>
        <rFont val="Arial"/>
        <family val="2"/>
      </rPr>
      <t>3</t>
    </r>
  </si>
  <si>
    <r>
      <t>HgWO</t>
    </r>
    <r>
      <rPr>
        <vertAlign val="subscript"/>
        <sz val="12"/>
        <color theme="1"/>
        <rFont val="Arial"/>
        <family val="2"/>
      </rPr>
      <t>4</t>
    </r>
  </si>
  <si>
    <r>
      <t>Hg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2</t>
    </r>
  </si>
  <si>
    <r>
      <t>Hg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</si>
  <si>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Hg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2</t>
    </r>
  </si>
  <si>
    <r>
      <t>Hg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(AsO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</si>
  <si>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IBr</t>
    </r>
    <r>
      <rPr>
        <vertAlign val="subscript"/>
        <sz val="12"/>
        <color theme="1"/>
        <rFont val="Arial"/>
        <family val="2"/>
      </rPr>
      <t>3</t>
    </r>
  </si>
  <si>
    <r>
      <t>ICl</t>
    </r>
    <r>
      <rPr>
        <vertAlign val="subscript"/>
        <sz val="12"/>
        <color theme="1"/>
        <rFont val="Arial"/>
        <family val="2"/>
      </rPr>
      <t>3</t>
    </r>
  </si>
  <si>
    <r>
      <t>IO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</si>
  <si>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I</t>
    </r>
    <r>
      <rPr>
        <vertAlign val="subscript"/>
        <sz val="12"/>
        <color theme="1"/>
        <rFont val="Arial"/>
        <family val="2"/>
      </rPr>
      <t>2</t>
    </r>
  </si>
  <si>
    <r>
      <t>I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</si>
  <si>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InBrI</t>
    </r>
    <r>
      <rPr>
        <vertAlign val="subscript"/>
        <sz val="12"/>
        <color theme="1"/>
        <rFont val="Arial"/>
        <family val="2"/>
      </rPr>
      <t>2</t>
    </r>
  </si>
  <si>
    <r>
      <t>InBr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</si>
  <si>
    <r>
      <t>InBr</t>
    </r>
    <r>
      <rPr>
        <vertAlign val="subscript"/>
        <sz val="12"/>
        <color theme="1"/>
        <rFont val="Arial"/>
        <family val="2"/>
      </rPr>
      <t>3</t>
    </r>
  </si>
  <si>
    <r>
      <t>InCl</t>
    </r>
    <r>
      <rPr>
        <vertAlign val="subscript"/>
        <sz val="12"/>
        <color theme="1"/>
        <rFont val="Arial"/>
        <family val="2"/>
      </rPr>
      <t>2</t>
    </r>
  </si>
  <si>
    <r>
      <t>InCl</t>
    </r>
    <r>
      <rPr>
        <vertAlign val="subscript"/>
        <sz val="12"/>
        <color theme="1"/>
        <rFont val="Arial"/>
        <family val="2"/>
      </rPr>
      <t>3</t>
    </r>
  </si>
  <si>
    <r>
      <t>InCl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</si>
  <si>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In(IO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</si>
  <si>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InI</t>
    </r>
    <r>
      <rPr>
        <vertAlign val="subscript"/>
        <sz val="12"/>
        <color theme="1"/>
        <rFont val="Arial"/>
        <family val="2"/>
      </rPr>
      <t>2</t>
    </r>
  </si>
  <si>
    <r>
      <t>InI</t>
    </r>
    <r>
      <rPr>
        <vertAlign val="subscript"/>
        <sz val="12"/>
        <color theme="1"/>
        <rFont val="Arial"/>
        <family val="2"/>
      </rPr>
      <t>3</t>
    </r>
  </si>
  <si>
    <r>
      <t>In(NO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·4.5H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</si>
  <si>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In(OH)</t>
    </r>
    <r>
      <rPr>
        <vertAlign val="subscript"/>
        <sz val="12"/>
        <color theme="1"/>
        <rFont val="Arial"/>
        <family val="2"/>
      </rPr>
      <t>3</t>
    </r>
  </si>
  <si>
    <r>
      <t>InPO</t>
    </r>
    <r>
      <rPr>
        <vertAlign val="subscript"/>
        <sz val="12"/>
        <color theme="1"/>
        <rFont val="Arial"/>
        <family val="2"/>
      </rPr>
      <t>4</t>
    </r>
  </si>
  <si>
    <r>
      <t>In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</si>
  <si>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In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</si>
  <si>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In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</si>
  <si>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In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</si>
  <si>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In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  <r>
      <rPr>
        <vertAlign val="subscript"/>
        <sz val="12"/>
        <color theme="1"/>
        <rFont val="Arial"/>
        <family val="2"/>
      </rPr>
      <t>3</t>
    </r>
  </si>
  <si>
    <r>
      <t>KClO</t>
    </r>
    <r>
      <rPr>
        <vertAlign val="subscript"/>
        <sz val="12"/>
        <color theme="1"/>
        <rFont val="Arial"/>
        <family val="2"/>
      </rPr>
      <t>3</t>
    </r>
  </si>
  <si>
    <r>
      <t>KClO</t>
    </r>
    <r>
      <rPr>
        <vertAlign val="subscript"/>
        <sz val="12"/>
        <color theme="1"/>
        <rFont val="Arial"/>
        <family val="2"/>
      </rPr>
      <t>4</t>
    </r>
  </si>
  <si>
    <r>
      <t>KMnO</t>
    </r>
    <r>
      <rPr>
        <vertAlign val="subscript"/>
        <sz val="12"/>
        <color theme="1"/>
        <rFont val="Arial"/>
        <family val="2"/>
      </rPr>
      <t>4</t>
    </r>
  </si>
  <si>
    <r>
      <t>K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MnO</t>
    </r>
    <r>
      <rPr>
        <vertAlign val="subscript"/>
        <sz val="12"/>
        <color theme="1"/>
        <rFont val="Arial"/>
        <family val="2"/>
      </rPr>
      <t>4</t>
    </r>
  </si>
  <si>
    <r>
      <t>KrF</t>
    </r>
    <r>
      <rPr>
        <vertAlign val="subscript"/>
        <sz val="12"/>
        <color theme="1"/>
        <rFont val="Arial"/>
        <family val="2"/>
      </rPr>
      <t>2</t>
    </r>
  </si>
  <si>
    <r>
      <t>LaCl</t>
    </r>
    <r>
      <rPr>
        <vertAlign val="subscript"/>
        <sz val="12"/>
        <color theme="1"/>
        <rFont val="Arial"/>
        <family val="2"/>
      </rPr>
      <t>3</t>
    </r>
  </si>
  <si>
    <r>
      <t>LaPO</t>
    </r>
    <r>
      <rPr>
        <vertAlign val="subscript"/>
        <sz val="12"/>
        <color theme="1"/>
        <rFont val="Arial"/>
        <family val="2"/>
      </rPr>
      <t>4</t>
    </r>
  </si>
  <si>
    <r>
      <t>LaPO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·0.5H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</si>
  <si>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Li(AlSi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)</t>
    </r>
  </si>
  <si>
    <r>
      <t>LiBr·2H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</si>
  <si>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LiBrO</t>
    </r>
    <r>
      <rPr>
        <vertAlign val="subscript"/>
        <sz val="12"/>
        <color theme="1"/>
        <rFont val="Arial"/>
        <family val="2"/>
      </rPr>
      <t>3</t>
    </r>
  </si>
  <si>
    <r>
      <t>LiC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</si>
  <si>
    <r>
      <t>LiHSO</t>
    </r>
    <r>
      <rPr>
        <vertAlign val="subscript"/>
        <sz val="12"/>
        <color theme="1"/>
        <rFont val="Arial"/>
        <family val="2"/>
      </rPr>
      <t>4</t>
    </r>
  </si>
  <si>
    <r>
      <t>LiIO</t>
    </r>
    <r>
      <rPr>
        <vertAlign val="subscript"/>
        <sz val="12"/>
        <color theme="1"/>
        <rFont val="Arial"/>
        <family val="2"/>
      </rPr>
      <t>3</t>
    </r>
  </si>
  <si>
    <r>
      <t>LiNO</t>
    </r>
    <r>
      <rPr>
        <vertAlign val="subscript"/>
        <sz val="12"/>
        <color theme="1"/>
        <rFont val="Arial"/>
        <family val="2"/>
      </rPr>
      <t>3</t>
    </r>
  </si>
  <si>
    <r>
      <t>LiNO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</si>
  <si>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LiTaO</t>
    </r>
    <r>
      <rPr>
        <vertAlign val="subscript"/>
        <sz val="12"/>
        <color theme="1"/>
        <rFont val="Arial"/>
        <family val="2"/>
      </rPr>
      <t>3</t>
    </r>
  </si>
  <si>
    <r>
      <t>LiVO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</si>
  <si>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·5H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</si>
  <si>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</si>
  <si>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</si>
  <si>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</si>
  <si>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</si>
  <si>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NbO</t>
    </r>
    <r>
      <rPr>
        <vertAlign val="subscript"/>
        <sz val="12"/>
        <color theme="1"/>
        <rFont val="Arial"/>
        <family val="2"/>
      </rPr>
      <t>3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</si>
  <si>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</si>
  <si>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3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</si>
  <si>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</si>
  <si>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3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</si>
  <si>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3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</si>
  <si>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</si>
  <si>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TiO</t>
    </r>
    <r>
      <rPr>
        <vertAlign val="subscript"/>
        <sz val="12"/>
        <color theme="1"/>
        <rFont val="Arial"/>
        <family val="2"/>
      </rPr>
      <t>3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</si>
  <si>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WO</t>
    </r>
    <r>
      <rPr>
        <vertAlign val="subscript"/>
        <sz val="12"/>
        <color theme="1"/>
        <rFont val="Arial"/>
        <family val="2"/>
      </rPr>
      <t>4</t>
    </r>
  </si>
  <si>
    <r>
      <t>Li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ZrO</t>
    </r>
    <r>
      <rPr>
        <vertAlign val="subscript"/>
        <sz val="12"/>
        <color theme="1"/>
        <rFont val="Arial"/>
        <family val="2"/>
      </rPr>
      <t>3</t>
    </r>
  </si>
  <si>
    <r>
      <t>Mg(AlO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</si>
  <si>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As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Mg</t>
    </r>
    <r>
      <rPr>
        <vertAlign val="subscript"/>
        <sz val="12"/>
        <color theme="1"/>
        <rFont val="Arial"/>
        <family val="2"/>
      </rPr>
      <t>3</t>
    </r>
  </si>
  <si>
    <r>
      <t>MgCO</t>
    </r>
    <r>
      <rPr>
        <vertAlign val="subscript"/>
        <sz val="12"/>
        <color theme="1"/>
        <rFont val="Arial"/>
        <family val="2"/>
      </rPr>
      <t>3</t>
    </r>
  </si>
  <si>
    <r>
      <t>MgC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</si>
  <si>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Mg(ClO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</si>
  <si>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Mg(ClO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</t>
    </r>
    <r>
      <rPr>
        <i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</si>
  <si>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MgCl</t>
    </r>
    <r>
      <rPr>
        <vertAlign val="subscript"/>
        <sz val="12"/>
        <color theme="1"/>
        <rFont val="Arial"/>
        <family val="2"/>
      </rPr>
      <t>2</t>
    </r>
  </si>
  <si>
    <r>
      <t>MgCrO</t>
    </r>
    <r>
      <rPr>
        <vertAlign val="subscript"/>
        <sz val="12"/>
        <color theme="1"/>
        <rFont val="Arial"/>
        <family val="2"/>
      </rPr>
      <t>4</t>
    </r>
  </si>
  <si>
    <r>
      <t>MgCrO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·5H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</si>
  <si>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MgF</t>
    </r>
    <r>
      <rPr>
        <vertAlign val="subscript"/>
        <sz val="12"/>
        <color theme="1"/>
        <rFont val="Arial"/>
        <family val="2"/>
      </rPr>
      <t>2</t>
    </r>
  </si>
  <si>
    <r>
      <t>MgI</t>
    </r>
    <r>
      <rPr>
        <vertAlign val="subscript"/>
        <sz val="12"/>
        <color theme="1"/>
        <rFont val="Arial"/>
        <family val="2"/>
      </rPr>
      <t>2</t>
    </r>
  </si>
  <si>
    <r>
      <t>MgMoO</t>
    </r>
    <r>
      <rPr>
        <vertAlign val="subscript"/>
        <sz val="12"/>
        <color theme="1"/>
        <rFont val="Arial"/>
        <family val="2"/>
      </rPr>
      <t>4</t>
    </r>
  </si>
  <si>
    <r>
      <t>MgNH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·6H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</si>
  <si>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Mg(NO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</si>
  <si>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Mg(NO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</si>
  <si>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MgNaAl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(Si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(OH)</t>
    </r>
    <r>
      <rPr>
        <vertAlign val="subscript"/>
        <sz val="12"/>
        <color theme="1"/>
        <rFont val="Arial"/>
        <family val="2"/>
      </rPr>
      <t>6</t>
    </r>
  </si>
  <si>
    <r>
      <t>Mg(OH)</t>
    </r>
    <r>
      <rPr>
        <vertAlign val="subscript"/>
        <sz val="12"/>
        <color theme="1"/>
        <rFont val="Arial"/>
        <family val="2"/>
      </rPr>
      <t>2</t>
    </r>
  </si>
  <si>
    <r>
      <t>MgSO</t>
    </r>
    <r>
      <rPr>
        <vertAlign val="subscript"/>
        <sz val="12"/>
        <color theme="1"/>
        <rFont val="Arial"/>
        <family val="2"/>
      </rPr>
      <t>4</t>
    </r>
  </si>
  <si>
    <r>
      <t>MgSeO</t>
    </r>
    <r>
      <rPr>
        <vertAlign val="subscript"/>
        <sz val="12"/>
        <color theme="1"/>
        <rFont val="Arial"/>
        <family val="2"/>
      </rPr>
      <t>3</t>
    </r>
  </si>
  <si>
    <r>
      <t>MgSeO</t>
    </r>
    <r>
      <rPr>
        <vertAlign val="subscript"/>
        <sz val="12"/>
        <color theme="1"/>
        <rFont val="Arial"/>
        <family val="2"/>
      </rPr>
      <t>4</t>
    </r>
  </si>
  <si>
    <r>
      <t>MgSiO</t>
    </r>
    <r>
      <rPr>
        <vertAlign val="subscript"/>
        <sz val="12"/>
        <color theme="1"/>
        <rFont val="Arial"/>
        <family val="2"/>
      </rPr>
      <t>3</t>
    </r>
  </si>
  <si>
    <r>
      <t>MgTiO</t>
    </r>
    <r>
      <rPr>
        <vertAlign val="subscript"/>
        <sz val="12"/>
        <color theme="1"/>
        <rFont val="Arial"/>
        <family val="2"/>
      </rPr>
      <t>3</t>
    </r>
  </si>
  <si>
    <r>
      <t>Mg(VO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</si>
  <si>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MgWO</t>
    </r>
    <r>
      <rPr>
        <vertAlign val="subscript"/>
        <sz val="12"/>
        <color theme="1"/>
        <rFont val="Arial"/>
        <family val="2"/>
      </rPr>
      <t>4</t>
    </r>
  </si>
  <si>
    <r>
      <t>Mg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Al(AlSiO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)(OH)</t>
    </r>
    <r>
      <rPr>
        <vertAlign val="subscript"/>
        <sz val="12"/>
        <color theme="1"/>
        <rFont val="Arial"/>
        <family val="2"/>
      </rPr>
      <t>4</t>
    </r>
  </si>
  <si>
    <r>
      <t>Mg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</si>
  <si>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Mg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4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</si>
  <si>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  <r>
      <rPr>
        <vertAlign val="subscript"/>
        <sz val="12"/>
        <color theme="1"/>
        <rFont val="Arial"/>
        <family val="2"/>
      </rPr>
      <t>2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</si>
  <si>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Bi</t>
    </r>
    <r>
      <rPr>
        <vertAlign val="subscript"/>
        <sz val="12"/>
        <color theme="1"/>
        <rFont val="Arial"/>
        <family val="2"/>
      </rPr>
      <t>2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</si>
  <si>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</si>
  <si>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(Si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)(OH)</t>
    </r>
    <r>
      <rPr>
        <vertAlign val="subscript"/>
        <sz val="12"/>
        <color theme="1"/>
        <rFont val="Arial"/>
        <family val="2"/>
      </rPr>
      <t>4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</si>
  <si>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(Si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)(OH)</t>
    </r>
    <r>
      <rPr>
        <vertAlign val="subscript"/>
        <sz val="12"/>
        <color theme="1"/>
        <rFont val="Arial"/>
        <family val="2"/>
      </rPr>
      <t>2</t>
    </r>
  </si>
  <si>
    <r>
      <t>Mg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(VO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</si>
  <si>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MnBr</t>
    </r>
    <r>
      <rPr>
        <vertAlign val="subscript"/>
        <sz val="12"/>
        <color theme="1"/>
        <rFont val="Arial"/>
        <family val="2"/>
      </rPr>
      <t>2</t>
    </r>
  </si>
  <si>
    <r>
      <t>MnBr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</si>
  <si>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Mn(CHO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</si>
  <si>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Mn(CHO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</si>
  <si>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MnCO</t>
    </r>
    <r>
      <rPr>
        <vertAlign val="subscript"/>
        <sz val="12"/>
        <color theme="1"/>
        <rFont val="Arial"/>
        <family val="2"/>
      </rPr>
      <t>3</t>
    </r>
  </si>
  <si>
    <r>
      <t>MnCl</t>
    </r>
    <r>
      <rPr>
        <vertAlign val="subscript"/>
        <sz val="12"/>
        <color theme="1"/>
        <rFont val="Arial"/>
        <family val="2"/>
      </rPr>
      <t>2</t>
    </r>
  </si>
  <si>
    <r>
      <t>MnF</t>
    </r>
    <r>
      <rPr>
        <vertAlign val="subscript"/>
        <sz val="12"/>
        <color theme="1"/>
        <rFont val="Arial"/>
        <family val="2"/>
      </rPr>
      <t>2</t>
    </r>
  </si>
  <si>
    <r>
      <t>MnI</t>
    </r>
    <r>
      <rPr>
        <vertAlign val="subscript"/>
        <sz val="12"/>
        <color theme="1"/>
        <rFont val="Arial"/>
        <family val="2"/>
      </rPr>
      <t>2</t>
    </r>
  </si>
  <si>
    <r>
      <t>MnMoO</t>
    </r>
    <r>
      <rPr>
        <vertAlign val="subscript"/>
        <sz val="12"/>
        <color theme="1"/>
        <rFont val="Arial"/>
        <family val="2"/>
      </rPr>
      <t>4</t>
    </r>
  </si>
  <si>
    <r>
      <t>Mn(NO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</si>
  <si>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Mn(NO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·4H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</si>
  <si>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Mn(OH)</t>
    </r>
    <r>
      <rPr>
        <vertAlign val="subscript"/>
        <sz val="12"/>
        <color theme="1"/>
        <rFont val="Arial"/>
        <family val="2"/>
      </rPr>
      <t>2</t>
    </r>
  </si>
  <si>
    <r>
      <t>MnO</t>
    </r>
    <r>
      <rPr>
        <vertAlign val="subscript"/>
        <sz val="12"/>
        <color theme="1"/>
        <rFont val="Arial"/>
        <family val="2"/>
      </rPr>
      <t>2</t>
    </r>
  </si>
  <si>
    <r>
      <t>MnO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</si>
  <si>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MnPb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(Si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</si>
  <si>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r>
      <t>MnZrO</t>
    </r>
    <r>
      <rPr>
        <vertAlign val="subscript"/>
        <sz val="12"/>
        <color theme="1"/>
        <rFont val="Arial"/>
        <family val="2"/>
      </rPr>
      <t>3</t>
    </r>
  </si>
  <si>
    <r>
      <t>Mn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</si>
  <si>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Mn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  <r>
      <rPr>
        <vertAlign val="subscript"/>
        <sz val="12"/>
        <color theme="1"/>
        <rFont val="Arial"/>
        <family val="2"/>
      </rPr>
      <t>2</t>
    </r>
  </si>
  <si>
    <r>
      <t>Mn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</si>
  <si>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Mn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</si>
  <si>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Mn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  <r>
      <rPr>
        <vertAlign val="subscript"/>
        <sz val="12"/>
        <color theme="1"/>
        <rFont val="Arial"/>
        <family val="2"/>
      </rPr>
      <t>2</t>
    </r>
  </si>
  <si>
    <r>
      <t>MoBr</t>
    </r>
    <r>
      <rPr>
        <vertAlign val="subscript"/>
        <sz val="12"/>
        <color theme="1"/>
        <rFont val="Arial"/>
        <family val="2"/>
      </rPr>
      <t>2</t>
    </r>
  </si>
  <si>
    <r>
      <t>MoBr</t>
    </r>
    <r>
      <rPr>
        <vertAlign val="subscript"/>
        <sz val="12"/>
        <color theme="1"/>
        <rFont val="Arial"/>
        <family val="2"/>
      </rPr>
      <t>3</t>
    </r>
  </si>
  <si>
    <r>
      <t>MoCl</t>
    </r>
    <r>
      <rPr>
        <vertAlign val="subscript"/>
        <sz val="12"/>
        <color theme="1"/>
        <rFont val="Arial"/>
        <family val="2"/>
      </rPr>
      <t>2</t>
    </r>
  </si>
  <si>
    <r>
      <t>MoCl</t>
    </r>
    <r>
      <rPr>
        <vertAlign val="subscript"/>
        <sz val="12"/>
        <color theme="1"/>
        <rFont val="Arial"/>
        <family val="2"/>
      </rPr>
      <t>3</t>
    </r>
  </si>
  <si>
    <r>
      <t>MoCl</t>
    </r>
    <r>
      <rPr>
        <vertAlign val="subscript"/>
        <sz val="12"/>
        <color theme="1"/>
        <rFont val="Arial"/>
        <family val="2"/>
      </rPr>
      <t>5</t>
    </r>
  </si>
  <si>
    <r>
      <t>MoO</t>
    </r>
    <r>
      <rPr>
        <vertAlign val="subscript"/>
        <sz val="12"/>
        <color theme="1"/>
        <rFont val="Arial"/>
        <family val="2"/>
      </rPr>
      <t>2</t>
    </r>
  </si>
  <si>
    <r>
      <t>MoO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</si>
  <si>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MoS</t>
    </r>
    <r>
      <rPr>
        <vertAlign val="subscript"/>
        <sz val="12"/>
        <color theme="1"/>
        <rFont val="Arial"/>
        <family val="2"/>
      </rPr>
      <t>2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</si>
  <si>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−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</si>
  <si>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NH</t>
    </r>
    <r>
      <rPr>
        <vertAlign val="subscript"/>
        <sz val="12"/>
        <color theme="1"/>
        <rFont val="Arial"/>
        <family val="2"/>
      </rPr>
      <t>2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</si>
  <si>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CONH</t>
    </r>
    <r>
      <rPr>
        <vertAlign val="subscript"/>
        <sz val="12"/>
        <color theme="1"/>
        <rFont val="Arial"/>
        <family val="2"/>
      </rPr>
      <t>2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</si>
  <si>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</si>
  <si>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</si>
  <si>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(NH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</si>
  <si>
    <r>
      <t>NH</t>
    </r>
    <r>
      <rPr>
        <vertAlign val="subscript"/>
        <sz val="12"/>
        <color theme="1"/>
        <rFont val="Arial"/>
        <family val="2"/>
      </rPr>
      <t>3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</si>
  <si>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+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</si>
  <si>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</si>
  <si>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Br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</si>
  <si>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NH</t>
    </r>
    <r>
      <rPr>
        <vertAlign val="subscript"/>
        <sz val="12"/>
        <color theme="1"/>
        <rFont val="Arial"/>
        <family val="2"/>
      </rPr>
      <t>2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</si>
  <si>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</si>
  <si>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Cl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</si>
  <si>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ClO</t>
    </r>
    <r>
      <rPr>
        <vertAlign val="subscript"/>
        <sz val="12"/>
        <color theme="1"/>
        <rFont val="Arial"/>
        <family val="2"/>
      </rPr>
      <t>4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</si>
  <si>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HS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</si>
  <si>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AsO</t>
    </r>
    <r>
      <rPr>
        <vertAlign val="subscript"/>
        <sz val="12"/>
        <color theme="1"/>
        <rFont val="Arial"/>
        <family val="2"/>
      </rPr>
      <t>4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</si>
  <si>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</si>
  <si>
    <r>
      <t>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OCONH</t>
    </r>
    <r>
      <rPr>
        <vertAlign val="subscript"/>
        <sz val="12"/>
        <color theme="1"/>
        <rFont val="Arial"/>
        <family val="2"/>
      </rPr>
      <t>2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</si>
  <si>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Ce(NO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6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</si>
  <si>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PO</t>
    </r>
    <r>
      <rPr>
        <vertAlign val="subscript"/>
        <sz val="12"/>
        <color theme="1"/>
        <rFont val="Arial"/>
        <family val="2"/>
      </rPr>
      <t>4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</si>
  <si>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</si>
  <si>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Hg(SCN)</t>
    </r>
    <r>
      <rPr>
        <vertAlign val="subscript"/>
        <sz val="12"/>
        <color theme="1"/>
        <rFont val="Arial"/>
        <family val="2"/>
      </rPr>
      <t>4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</si>
  <si>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[PtCl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]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</si>
  <si>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[Pt(SCN)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]</t>
    </r>
  </si>
  <si>
    <r>
      <t>(NH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</si>
  <si>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NI</t>
    </r>
    <r>
      <rPr>
        <vertAlign val="subscript"/>
        <sz val="12"/>
        <color theme="1"/>
        <rFont val="Arial"/>
        <family val="2"/>
      </rPr>
      <t>3</t>
    </r>
  </si>
  <si>
    <r>
      <t>NO</t>
    </r>
    <r>
      <rPr>
        <vertAlign val="subscript"/>
        <sz val="12"/>
        <color theme="1"/>
        <rFont val="Arial"/>
        <family val="2"/>
      </rPr>
      <t>2</t>
    </r>
  </si>
  <si>
    <r>
      <t>NO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−</t>
    </r>
  </si>
  <si>
    <r>
      <t>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</si>
  <si>
    <r>
      <t>NO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</si>
  <si>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N</t>
    </r>
    <r>
      <rPr>
        <vertAlign val="subscript"/>
        <sz val="12"/>
        <color theme="1"/>
        <rFont val="Arial"/>
        <family val="2"/>
      </rPr>
      <t>2</t>
    </r>
  </si>
  <si>
    <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</si>
  <si>
    <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</si>
  <si>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</si>
  <si>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</si>
  <si>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</si>
  <si>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N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</si>
  <si>
    <r>
      <t>trans</t>
    </r>
    <r>
      <rPr>
        <sz val="12"/>
        <color theme="1"/>
        <rFont val="Arial"/>
        <family val="2"/>
      </rPr>
      <t>-tetrazene</t>
    </r>
  </si>
  <si>
    <r>
      <t>NaAlSi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</si>
  <si>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NaAsO</t>
    </r>
    <r>
      <rPr>
        <vertAlign val="subscript"/>
        <sz val="12"/>
        <color theme="1"/>
        <rFont val="Arial"/>
        <family val="2"/>
      </rPr>
      <t>2</t>
    </r>
  </si>
  <si>
    <r>
      <t>NaAu(CN)</t>
    </r>
    <r>
      <rPr>
        <vertAlign val="subscript"/>
        <sz val="12"/>
        <color theme="1"/>
        <rFont val="Arial"/>
        <family val="2"/>
      </rPr>
      <t>2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</si>
  <si>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 xml:space="preserve"> · 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</si>
  <si>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Na[B(NO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]</t>
    </r>
  </si>
  <si>
    <r>
      <t>NaC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COO</t>
    </r>
  </si>
  <si>
    <r>
      <t>NaC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COO</t>
    </r>
  </si>
  <si>
    <r>
      <t>NaCa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(Al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Si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)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</si>
  <si>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NaHCO</t>
    </r>
    <r>
      <rPr>
        <vertAlign val="subscript"/>
        <sz val="12"/>
        <color theme="1"/>
        <rFont val="Arial"/>
        <family val="2"/>
      </rPr>
      <t>3</t>
    </r>
  </si>
  <si>
    <r>
      <t>NaNH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3</t>
    </r>
  </si>
  <si>
    <r>
      <t>NaNO</t>
    </r>
    <r>
      <rPr>
        <vertAlign val="subscript"/>
        <sz val="12"/>
        <color theme="1"/>
        <rFont val="Arial"/>
        <family val="2"/>
      </rPr>
      <t>3</t>
    </r>
  </si>
  <si>
    <r>
      <t>NaNbO</t>
    </r>
    <r>
      <rPr>
        <vertAlign val="subscript"/>
        <sz val="12"/>
        <color theme="1"/>
        <rFont val="Arial"/>
        <family val="2"/>
      </rPr>
      <t>3</t>
    </r>
  </si>
  <si>
    <r>
      <t>NaNbO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· 7H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</si>
  <si>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NaO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As(CH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</si>
  <si>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NaSeO</t>
    </r>
    <r>
      <rPr>
        <vertAlign val="subscript"/>
        <sz val="12"/>
        <color theme="1"/>
        <rFont val="Arial"/>
        <family val="2"/>
      </rPr>
      <t>3</t>
    </r>
  </si>
  <si>
    <r>
      <t>NaTaO</t>
    </r>
    <r>
      <rPr>
        <vertAlign val="subscript"/>
        <sz val="12"/>
        <color theme="1"/>
        <rFont val="Arial"/>
        <family val="2"/>
      </rPr>
      <t>3</t>
    </r>
  </si>
  <si>
    <r>
      <t>NaVO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</si>
  <si>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</si>
  <si>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</si>
  <si>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MoS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</si>
  <si>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</si>
  <si>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</si>
  <si>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</si>
  <si>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</si>
  <si>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</si>
  <si>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</si>
  <si>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</si>
  <si>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</si>
  <si>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</si>
  <si>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</si>
  <si>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</si>
  <si>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TiO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</si>
  <si>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ZnO</t>
    </r>
    <r>
      <rPr>
        <vertAlign val="subscript"/>
        <sz val="12"/>
        <color theme="1"/>
        <rFont val="Arial"/>
        <family val="2"/>
      </rPr>
      <t>2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</si>
  <si>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ZrO</t>
    </r>
    <r>
      <rPr>
        <vertAlign val="subscript"/>
        <sz val="12"/>
        <color theme="1"/>
        <rFont val="Arial"/>
        <family val="2"/>
      </rPr>
      <t>3</t>
    </r>
  </si>
  <si>
    <r>
      <t>Na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AlF</t>
    </r>
    <r>
      <rPr>
        <vertAlign val="subscript"/>
        <sz val="12"/>
        <color theme="1"/>
        <rFont val="Arial"/>
        <family val="2"/>
      </rPr>
      <t>6</t>
    </r>
  </si>
  <si>
    <r>
      <t>Na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[Co(CO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]</t>
    </r>
  </si>
  <si>
    <r>
      <t>Na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VO</t>
    </r>
    <r>
      <rPr>
        <vertAlign val="subscript"/>
        <sz val="12"/>
        <color theme="1"/>
        <rFont val="Arial"/>
        <family val="2"/>
      </rPr>
      <t>4</t>
    </r>
  </si>
  <si>
    <r>
      <t>Na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V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</si>
  <si>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NbBr</t>
    </r>
    <r>
      <rPr>
        <vertAlign val="subscript"/>
        <sz val="12"/>
        <color theme="1"/>
        <rFont val="Arial"/>
        <family val="2"/>
      </rPr>
      <t>5</t>
    </r>
  </si>
  <si>
    <r>
      <t>NbCl</t>
    </r>
    <r>
      <rPr>
        <vertAlign val="subscript"/>
        <sz val="12"/>
        <color theme="1"/>
        <rFont val="Arial"/>
        <family val="2"/>
      </rPr>
      <t>3</t>
    </r>
  </si>
  <si>
    <r>
      <t>NbCl</t>
    </r>
    <r>
      <rPr>
        <vertAlign val="subscript"/>
        <sz val="12"/>
        <color theme="1"/>
        <rFont val="Arial"/>
        <family val="2"/>
      </rPr>
      <t>5</t>
    </r>
  </si>
  <si>
    <r>
      <t>NbI</t>
    </r>
    <r>
      <rPr>
        <vertAlign val="subscript"/>
        <sz val="12"/>
        <color theme="1"/>
        <rFont val="Arial"/>
        <family val="2"/>
      </rPr>
      <t>5</t>
    </r>
  </si>
  <si>
    <r>
      <t>Nb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</si>
  <si>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NdCl</t>
    </r>
    <r>
      <rPr>
        <vertAlign val="subscript"/>
        <sz val="12"/>
        <color theme="1"/>
        <rFont val="Arial"/>
        <family val="2"/>
      </rPr>
      <t>2</t>
    </r>
  </si>
  <si>
    <r>
      <t>NdI</t>
    </r>
    <r>
      <rPr>
        <vertAlign val="subscript"/>
        <sz val="12"/>
        <color theme="1"/>
        <rFont val="Arial"/>
        <family val="2"/>
      </rPr>
      <t>2</t>
    </r>
  </si>
  <si>
    <r>
      <t>Nd(OH)</t>
    </r>
    <r>
      <rPr>
        <vertAlign val="subscript"/>
        <sz val="12"/>
        <color theme="1"/>
        <rFont val="Arial"/>
        <family val="2"/>
      </rPr>
      <t>3</t>
    </r>
  </si>
  <si>
    <r>
      <t>Nd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</si>
  <si>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NiBr</t>
    </r>
    <r>
      <rPr>
        <vertAlign val="subscript"/>
        <sz val="12"/>
        <color theme="1"/>
        <rFont val="Arial"/>
        <family val="2"/>
      </rPr>
      <t>2</t>
    </r>
  </si>
  <si>
    <r>
      <t>NiBr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</si>
  <si>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NiBr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</si>
  <si>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Ni(CO)</t>
    </r>
    <r>
      <rPr>
        <vertAlign val="subscript"/>
        <sz val="12"/>
        <color theme="1"/>
        <rFont val="Arial"/>
        <family val="2"/>
      </rPr>
      <t>4</t>
    </r>
  </si>
  <si>
    <r>
      <t>NiC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· 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</si>
  <si>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NiCl</t>
    </r>
    <r>
      <rPr>
        <vertAlign val="subscript"/>
        <sz val="12"/>
        <color theme="1"/>
        <rFont val="Arial"/>
        <family val="2"/>
      </rPr>
      <t>2</t>
    </r>
  </si>
  <si>
    <r>
      <t>NiFe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</si>
  <si>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NiI</t>
    </r>
    <r>
      <rPr>
        <vertAlign val="subscript"/>
        <sz val="12"/>
        <color theme="1"/>
        <rFont val="Arial"/>
        <family val="2"/>
      </rPr>
      <t>2</t>
    </r>
  </si>
  <si>
    <r>
      <t>Ni(H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PO)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</si>
  <si>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NiMoO</t>
    </r>
    <r>
      <rPr>
        <vertAlign val="subscript"/>
        <sz val="12"/>
        <color theme="1"/>
        <rFont val="Arial"/>
        <family val="2"/>
      </rPr>
      <t>4</t>
    </r>
  </si>
  <si>
    <r>
      <t>Ni(NO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</si>
  <si>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Ni(OH)</t>
    </r>
    <r>
      <rPr>
        <vertAlign val="subscript"/>
        <sz val="12"/>
        <color theme="1"/>
        <rFont val="Arial"/>
        <family val="2"/>
      </rPr>
      <t>2</t>
    </r>
  </si>
  <si>
    <r>
      <t>NiSO</t>
    </r>
    <r>
      <rPr>
        <vertAlign val="subscript"/>
        <sz val="12"/>
        <color theme="1"/>
        <rFont val="Arial"/>
        <family val="2"/>
      </rPr>
      <t>4</t>
    </r>
  </si>
  <si>
    <r>
      <t>NiS</t>
    </r>
    <r>
      <rPr>
        <vertAlign val="subscript"/>
        <sz val="12"/>
        <color theme="1"/>
        <rFont val="Arial"/>
        <family val="2"/>
      </rPr>
      <t>2</t>
    </r>
  </si>
  <si>
    <r>
      <t>NiTiO</t>
    </r>
    <r>
      <rPr>
        <vertAlign val="subscript"/>
        <sz val="12"/>
        <color theme="1"/>
        <rFont val="Arial"/>
        <family val="2"/>
      </rPr>
      <t>3</t>
    </r>
  </si>
  <si>
    <r>
      <t>Ni(VO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</si>
  <si>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NiWO</t>
    </r>
    <r>
      <rPr>
        <vertAlign val="subscript"/>
        <sz val="12"/>
        <color theme="1"/>
        <rFont val="Arial"/>
        <family val="2"/>
      </rPr>
      <t>4</t>
    </r>
  </si>
  <si>
    <r>
      <t>Ni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4</t>
    </r>
  </si>
  <si>
    <r>
      <t>Ni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</si>
  <si>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Ni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  <r>
      <rPr>
        <vertAlign val="subscript"/>
        <sz val="12"/>
        <color theme="1"/>
        <rFont val="Arial"/>
        <family val="2"/>
      </rPr>
      <t>2</t>
    </r>
  </si>
  <si>
    <r>
      <t>O</t>
    </r>
    <r>
      <rPr>
        <vertAlign val="subscript"/>
        <sz val="12"/>
        <color theme="1"/>
        <rFont val="Arial"/>
        <family val="2"/>
      </rPr>
      <t>2</t>
    </r>
  </si>
  <si>
    <r>
      <t>O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−</t>
    </r>
  </si>
  <si>
    <r>
      <t>O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2−</t>
    </r>
  </si>
  <si>
    <r>
      <t>OF</t>
    </r>
    <r>
      <rPr>
        <vertAlign val="subscript"/>
        <sz val="12"/>
        <color theme="1"/>
        <rFont val="Arial"/>
        <family val="2"/>
      </rPr>
      <t>2</t>
    </r>
  </si>
  <si>
    <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2</t>
    </r>
  </si>
  <si>
    <r>
      <t>OH</t>
    </r>
    <r>
      <rPr>
        <vertAlign val="superscript"/>
        <sz val="12"/>
        <color theme="1"/>
        <rFont val="Arial"/>
        <family val="2"/>
      </rPr>
      <t>−</t>
    </r>
  </si>
  <si>
    <r>
      <t>O</t>
    </r>
    <r>
      <rPr>
        <vertAlign val="subscript"/>
        <sz val="12"/>
        <color theme="1"/>
        <rFont val="Arial"/>
        <family val="2"/>
      </rPr>
      <t>3</t>
    </r>
  </si>
  <si>
    <r>
      <t>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</si>
  <si>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4</t>
    </r>
  </si>
  <si>
    <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</si>
  <si>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</si>
  <si>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P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5</t>
    </r>
  </si>
  <si>
    <r>
      <t>PH</t>
    </r>
    <r>
      <rPr>
        <vertAlign val="subscript"/>
        <sz val="12"/>
        <color theme="1"/>
        <rFont val="Arial"/>
        <family val="2"/>
      </rPr>
      <t>3</t>
    </r>
  </si>
  <si>
    <r>
      <t>POCl</t>
    </r>
    <r>
      <rPr>
        <vertAlign val="subscript"/>
        <sz val="12"/>
        <color theme="1"/>
        <rFont val="Arial"/>
        <family val="2"/>
      </rPr>
      <t>3</t>
    </r>
  </si>
  <si>
    <r>
      <t>Pb(IO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</si>
  <si>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Pb(N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</si>
  <si>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Pb(NO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</si>
  <si>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Pb(OH)</t>
    </r>
    <r>
      <rPr>
        <vertAlign val="subscript"/>
        <sz val="12"/>
        <color theme="1"/>
        <rFont val="Arial"/>
        <family val="2"/>
      </rPr>
      <t>2</t>
    </r>
  </si>
  <si>
    <r>
      <t>Pb(OH)</t>
    </r>
    <r>
      <rPr>
        <vertAlign val="subscript"/>
        <sz val="12"/>
        <color theme="1"/>
        <rFont val="Arial"/>
        <family val="2"/>
      </rPr>
      <t>4</t>
    </r>
  </si>
  <si>
    <r>
      <t>PbC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</si>
  <si>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PbCO</t>
    </r>
    <r>
      <rPr>
        <vertAlign val="subscript"/>
        <sz val="12"/>
        <color theme="1"/>
        <rFont val="Arial"/>
        <family val="2"/>
      </rPr>
      <t>3</t>
    </r>
  </si>
  <si>
    <r>
      <t>PbCrO</t>
    </r>
    <r>
      <rPr>
        <vertAlign val="subscript"/>
        <sz val="12"/>
        <color theme="1"/>
        <rFont val="Arial"/>
        <family val="2"/>
      </rPr>
      <t>4</t>
    </r>
  </si>
  <si>
    <r>
      <t>PbF</t>
    </r>
    <r>
      <rPr>
        <vertAlign val="subscript"/>
        <sz val="12"/>
        <color theme="1"/>
        <rFont val="Arial"/>
        <family val="2"/>
      </rPr>
      <t>2</t>
    </r>
  </si>
  <si>
    <r>
      <t>PbI</t>
    </r>
    <r>
      <rPr>
        <vertAlign val="subscript"/>
        <sz val="12"/>
        <color theme="1"/>
        <rFont val="Arial"/>
        <family val="2"/>
      </rPr>
      <t>2</t>
    </r>
  </si>
  <si>
    <r>
      <t>PbO</t>
    </r>
    <r>
      <rPr>
        <vertAlign val="subscript"/>
        <sz val="12"/>
        <color theme="1"/>
        <rFont val="Arial"/>
        <family val="2"/>
      </rPr>
      <t>2</t>
    </r>
  </si>
  <si>
    <r>
      <t>PbSO</t>
    </r>
    <r>
      <rPr>
        <vertAlign val="subscript"/>
        <sz val="12"/>
        <color theme="1"/>
        <rFont val="Arial"/>
        <family val="2"/>
      </rPr>
      <t>4</t>
    </r>
  </si>
  <si>
    <r>
      <t>PoBr</t>
    </r>
    <r>
      <rPr>
        <vertAlign val="subscript"/>
        <sz val="12"/>
        <color theme="1"/>
        <rFont val="Arial"/>
        <family val="2"/>
      </rPr>
      <t>2</t>
    </r>
  </si>
  <si>
    <r>
      <t>PoCl</t>
    </r>
    <r>
      <rPr>
        <vertAlign val="subscript"/>
        <sz val="12"/>
        <color theme="1"/>
        <rFont val="Arial"/>
        <family val="2"/>
      </rPr>
      <t>2</t>
    </r>
  </si>
  <si>
    <r>
      <t>PoCl</t>
    </r>
    <r>
      <rPr>
        <vertAlign val="subscript"/>
        <sz val="12"/>
        <color theme="1"/>
        <rFont val="Arial"/>
        <family val="2"/>
      </rPr>
      <t>4</t>
    </r>
  </si>
  <si>
    <r>
      <t>PoF</t>
    </r>
    <r>
      <rPr>
        <vertAlign val="subscript"/>
        <sz val="12"/>
        <color theme="1"/>
        <rFont val="Arial"/>
        <family val="2"/>
      </rPr>
      <t>6</t>
    </r>
  </si>
  <si>
    <r>
      <t>PoH</t>
    </r>
    <r>
      <rPr>
        <vertAlign val="subscript"/>
        <sz val="12"/>
        <color theme="1"/>
        <rFont val="Arial"/>
        <family val="2"/>
      </rPr>
      <t>2</t>
    </r>
  </si>
  <si>
    <r>
      <t>PoO</t>
    </r>
    <r>
      <rPr>
        <vertAlign val="subscript"/>
        <sz val="12"/>
        <color theme="1"/>
        <rFont val="Arial"/>
        <family val="2"/>
      </rPr>
      <t>2</t>
    </r>
  </si>
  <si>
    <r>
      <t>PoO</t>
    </r>
    <r>
      <rPr>
        <vertAlign val="subscript"/>
        <sz val="12"/>
        <color theme="1"/>
        <rFont val="Arial"/>
        <family val="2"/>
      </rPr>
      <t>3</t>
    </r>
  </si>
  <si>
    <r>
      <t>RnF</t>
    </r>
    <r>
      <rPr>
        <vertAlign val="subscript"/>
        <sz val="12"/>
        <color theme="1"/>
        <rFont val="Arial"/>
        <family val="2"/>
      </rPr>
      <t>2</t>
    </r>
  </si>
  <si>
    <r>
      <t>RuCl</t>
    </r>
    <r>
      <rPr>
        <vertAlign val="subscript"/>
        <sz val="12"/>
        <color theme="1"/>
        <rFont val="Arial"/>
        <family val="2"/>
      </rPr>
      <t>3</t>
    </r>
  </si>
  <si>
    <r>
      <t>RuF</t>
    </r>
    <r>
      <rPr>
        <vertAlign val="subscript"/>
        <sz val="12"/>
        <color theme="1"/>
        <rFont val="Arial"/>
        <family val="2"/>
      </rPr>
      <t>6</t>
    </r>
  </si>
  <si>
    <r>
      <t>RuO</t>
    </r>
    <r>
      <rPr>
        <vertAlign val="subscript"/>
        <sz val="12"/>
        <color theme="1"/>
        <rFont val="Arial"/>
        <family val="2"/>
      </rPr>
      <t>4</t>
    </r>
  </si>
  <si>
    <r>
      <t>SCN</t>
    </r>
    <r>
      <rPr>
        <vertAlign val="superscript"/>
        <sz val="12"/>
        <color theme="1"/>
        <rFont val="Arial"/>
        <family val="2"/>
      </rPr>
      <t>−</t>
    </r>
  </si>
  <si>
    <r>
      <t>SF</t>
    </r>
    <r>
      <rPr>
        <vertAlign val="subscript"/>
        <sz val="12"/>
        <color theme="1"/>
        <rFont val="Arial"/>
        <family val="2"/>
      </rPr>
      <t>4</t>
    </r>
  </si>
  <si>
    <r>
      <t>SF</t>
    </r>
    <r>
      <rPr>
        <vertAlign val="subscript"/>
        <sz val="12"/>
        <color theme="1"/>
        <rFont val="Arial"/>
        <family val="2"/>
      </rPr>
      <t>6</t>
    </r>
  </si>
  <si>
    <r>
      <t>SOF</t>
    </r>
    <r>
      <rPr>
        <vertAlign val="subscript"/>
        <sz val="12"/>
        <color theme="1"/>
        <rFont val="Arial"/>
        <family val="2"/>
      </rPr>
      <t>2</t>
    </r>
  </si>
  <si>
    <r>
      <t>SO</t>
    </r>
    <r>
      <rPr>
        <vertAlign val="subscript"/>
        <sz val="12"/>
        <color theme="1"/>
        <rFont val="Arial"/>
        <family val="2"/>
      </rPr>
      <t>2</t>
    </r>
  </si>
  <si>
    <r>
      <t>SO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</si>
  <si>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SO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F</t>
    </r>
    <r>
      <rPr>
        <vertAlign val="subscript"/>
        <sz val="12"/>
        <color theme="1"/>
        <rFont val="Arial"/>
        <family val="2"/>
      </rPr>
      <t>2</t>
    </r>
  </si>
  <si>
    <r>
      <t>SO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OOH</t>
    </r>
    <r>
      <rPr>
        <vertAlign val="superscript"/>
        <sz val="12"/>
        <color theme="1"/>
        <rFont val="Arial"/>
        <family val="2"/>
      </rPr>
      <t>−</t>
    </r>
  </si>
  <si>
    <r>
      <t>SO</t>
    </r>
    <r>
      <rPr>
        <vertAlign val="subscript"/>
        <sz val="12"/>
        <color theme="1"/>
        <rFont val="Arial"/>
        <family val="2"/>
      </rPr>
      <t>3</t>
    </r>
  </si>
  <si>
    <r>
      <t>SO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</si>
  <si>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SO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</si>
  <si>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2</t>
    </r>
  </si>
  <si>
    <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</si>
  <si>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S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vertAlign val="superscript"/>
        <sz val="12"/>
        <color theme="1"/>
        <rFont val="Arial"/>
        <family val="2"/>
      </rPr>
      <t>2−</t>
    </r>
  </si>
  <si>
    <r>
      <t>SbBr</t>
    </r>
    <r>
      <rPr>
        <vertAlign val="subscript"/>
        <sz val="12"/>
        <color theme="1"/>
        <rFont val="Arial"/>
        <family val="2"/>
      </rPr>
      <t>3</t>
    </r>
  </si>
  <si>
    <r>
      <t>SbCl</t>
    </r>
    <r>
      <rPr>
        <vertAlign val="subscript"/>
        <sz val="12"/>
        <color theme="1"/>
        <rFont val="Arial"/>
        <family val="2"/>
      </rPr>
      <t>3</t>
    </r>
  </si>
  <si>
    <r>
      <t>SbCl</t>
    </r>
    <r>
      <rPr>
        <vertAlign val="subscript"/>
        <sz val="12"/>
        <color theme="1"/>
        <rFont val="Arial"/>
        <family val="2"/>
      </rPr>
      <t>5</t>
    </r>
  </si>
  <si>
    <r>
      <t>SbI</t>
    </r>
    <r>
      <rPr>
        <vertAlign val="subscript"/>
        <sz val="12"/>
        <color theme="1"/>
        <rFont val="Arial"/>
        <family val="2"/>
      </rPr>
      <t>3</t>
    </r>
  </si>
  <si>
    <r>
      <t>SbPO</t>
    </r>
    <r>
      <rPr>
        <vertAlign val="subscript"/>
        <sz val="12"/>
        <color theme="1"/>
        <rFont val="Arial"/>
        <family val="2"/>
      </rPr>
      <t>4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</si>
  <si>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OS</t>
    </r>
    <r>
      <rPr>
        <vertAlign val="subscript"/>
        <sz val="12"/>
        <color theme="1"/>
        <rFont val="Arial"/>
        <family val="2"/>
      </rPr>
      <t>2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</si>
  <si>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</si>
  <si>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</si>
  <si>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</si>
  <si>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</si>
  <si>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5</t>
    </r>
  </si>
  <si>
    <r>
      <t>Sb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</t>
    </r>
    <r>
      <rPr>
        <vertAlign val="subscript"/>
        <sz val="12"/>
        <color theme="1"/>
        <rFont val="Arial"/>
        <family val="2"/>
      </rPr>
      <t>3</t>
    </r>
  </si>
  <si>
    <r>
      <t>Sc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</si>
  <si>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SeBr</t>
    </r>
    <r>
      <rPr>
        <vertAlign val="subscript"/>
        <sz val="12"/>
        <color theme="1"/>
        <rFont val="Arial"/>
        <family val="2"/>
      </rPr>
      <t>4</t>
    </r>
  </si>
  <si>
    <r>
      <t>SeCl</t>
    </r>
    <r>
      <rPr>
        <vertAlign val="subscript"/>
        <sz val="12"/>
        <color theme="1"/>
        <rFont val="Arial"/>
        <family val="2"/>
      </rPr>
      <t>4</t>
    </r>
  </si>
  <si>
    <r>
      <t>SeOCl</t>
    </r>
    <r>
      <rPr>
        <vertAlign val="subscript"/>
        <sz val="12"/>
        <color theme="1"/>
        <rFont val="Arial"/>
        <family val="2"/>
      </rPr>
      <t>2</t>
    </r>
  </si>
  <si>
    <r>
      <t>SeOF</t>
    </r>
    <r>
      <rPr>
        <vertAlign val="subscript"/>
        <sz val="12"/>
        <color theme="1"/>
        <rFont val="Arial"/>
        <family val="2"/>
      </rPr>
      <t>2</t>
    </r>
  </si>
  <si>
    <r>
      <t>SeO</t>
    </r>
    <r>
      <rPr>
        <vertAlign val="subscript"/>
        <sz val="12"/>
        <color theme="1"/>
        <rFont val="Arial"/>
        <family val="2"/>
      </rPr>
      <t>2</t>
    </r>
  </si>
  <si>
    <r>
      <t>SeO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</si>
  <si>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SiBr</t>
    </r>
    <r>
      <rPr>
        <vertAlign val="subscript"/>
        <sz val="12"/>
        <color theme="1"/>
        <rFont val="Arial"/>
        <family val="2"/>
      </rPr>
      <t>4</t>
    </r>
  </si>
  <si>
    <r>
      <t>SiCl</t>
    </r>
    <r>
      <rPr>
        <vertAlign val="subscript"/>
        <sz val="12"/>
        <color theme="1"/>
        <rFont val="Arial"/>
        <family val="2"/>
      </rPr>
      <t>4</t>
    </r>
  </si>
  <si>
    <r>
      <t>SiH</t>
    </r>
    <r>
      <rPr>
        <vertAlign val="subscript"/>
        <sz val="12"/>
        <color theme="1"/>
        <rFont val="Arial"/>
        <family val="2"/>
      </rPr>
      <t>4</t>
    </r>
  </si>
  <si>
    <r>
      <t>SiI</t>
    </r>
    <r>
      <rPr>
        <vertAlign val="subscript"/>
        <sz val="12"/>
        <color theme="1"/>
        <rFont val="Arial"/>
        <family val="2"/>
      </rPr>
      <t>4</t>
    </r>
  </si>
  <si>
    <r>
      <t>SiO</t>
    </r>
    <r>
      <rPr>
        <vertAlign val="subscript"/>
        <sz val="12"/>
        <color theme="1"/>
        <rFont val="Arial"/>
        <family val="2"/>
      </rPr>
      <t>2</t>
    </r>
  </si>
  <si>
    <r>
      <t>SiO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4−</t>
    </r>
  </si>
  <si>
    <r>
      <t>Si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vertAlign val="superscript"/>
        <sz val="12"/>
        <color theme="1"/>
        <rFont val="Arial"/>
        <family val="2"/>
      </rPr>
      <t>6−</t>
    </r>
  </si>
  <si>
    <r>
      <t>Si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4</t>
    </r>
  </si>
  <si>
    <r>
      <t>Si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18</t>
    </r>
    <r>
      <rPr>
        <vertAlign val="superscript"/>
        <sz val="12"/>
        <color theme="1"/>
        <rFont val="Arial"/>
        <family val="2"/>
      </rPr>
      <t>12−</t>
    </r>
  </si>
  <si>
    <r>
      <t>SnBrCl</t>
    </r>
    <r>
      <rPr>
        <vertAlign val="subscript"/>
        <sz val="12"/>
        <color theme="1"/>
        <rFont val="Arial"/>
        <family val="2"/>
      </rPr>
      <t>3</t>
    </r>
  </si>
  <si>
    <r>
      <t>SnBr</t>
    </r>
    <r>
      <rPr>
        <vertAlign val="subscript"/>
        <sz val="12"/>
        <color theme="1"/>
        <rFont val="Arial"/>
        <family val="2"/>
      </rPr>
      <t>2</t>
    </r>
  </si>
  <si>
    <r>
      <t>SnBr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</si>
  <si>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SnBr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Cl</t>
    </r>
  </si>
  <si>
    <r>
      <t>SnBr</t>
    </r>
    <r>
      <rPr>
        <vertAlign val="subscript"/>
        <sz val="12"/>
        <color theme="1"/>
        <rFont val="Arial"/>
        <family val="2"/>
      </rPr>
      <t>4</t>
    </r>
  </si>
  <si>
    <r>
      <t>SnCl</t>
    </r>
    <r>
      <rPr>
        <vertAlign val="subscript"/>
        <sz val="12"/>
        <color theme="1"/>
        <rFont val="Arial"/>
        <family val="2"/>
      </rPr>
      <t>2</t>
    </r>
  </si>
  <si>
    <r>
      <t>SnCl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2</t>
    </r>
  </si>
  <si>
    <r>
      <t>SnCl</t>
    </r>
    <r>
      <rPr>
        <vertAlign val="subscript"/>
        <sz val="12"/>
        <color theme="1"/>
        <rFont val="Arial"/>
        <family val="2"/>
      </rPr>
      <t>4</t>
    </r>
  </si>
  <si>
    <r>
      <t>Sn(CrO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</si>
  <si>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SnI</t>
    </r>
    <r>
      <rPr>
        <vertAlign val="subscript"/>
        <sz val="12"/>
        <color theme="1"/>
        <rFont val="Arial"/>
        <family val="2"/>
      </rPr>
      <t>4</t>
    </r>
  </si>
  <si>
    <r>
      <t>SnO</t>
    </r>
    <r>
      <rPr>
        <vertAlign val="subscript"/>
        <sz val="12"/>
        <color theme="1"/>
        <rFont val="Arial"/>
        <family val="2"/>
      </rPr>
      <t>2</t>
    </r>
  </si>
  <si>
    <r>
      <t>SnO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</si>
  <si>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SnS</t>
    </r>
    <r>
      <rPr>
        <vertAlign val="subscript"/>
        <sz val="12"/>
        <color theme="1"/>
        <rFont val="Arial"/>
        <family val="2"/>
      </rPr>
      <t>2</t>
    </r>
  </si>
  <si>
    <r>
      <t>Sn(SO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·2H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</si>
  <si>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SnSe</t>
    </r>
    <r>
      <rPr>
        <vertAlign val="subscript"/>
        <sz val="12"/>
        <color theme="1"/>
        <rFont val="Arial"/>
        <family val="2"/>
      </rPr>
      <t>2</t>
    </r>
  </si>
  <si>
    <r>
      <t>SnTe</t>
    </r>
    <r>
      <rPr>
        <vertAlign val="subscript"/>
        <sz val="12"/>
        <color theme="1"/>
        <rFont val="Arial"/>
        <family val="2"/>
      </rPr>
      <t>4</t>
    </r>
  </si>
  <si>
    <r>
      <t>Sn(VO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</si>
  <si>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Sn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  <r>
      <rPr>
        <vertAlign val="subscript"/>
        <sz val="12"/>
        <color theme="1"/>
        <rFont val="Arial"/>
        <family val="2"/>
      </rPr>
      <t>4</t>
    </r>
  </si>
  <si>
    <r>
      <t>SrBr</t>
    </r>
    <r>
      <rPr>
        <vertAlign val="subscript"/>
        <sz val="12"/>
        <color theme="1"/>
        <rFont val="Arial"/>
        <family val="2"/>
      </rPr>
      <t>2</t>
    </r>
  </si>
  <si>
    <r>
      <t>SrBr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</si>
  <si>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SrCO</t>
    </r>
    <r>
      <rPr>
        <vertAlign val="subscript"/>
        <sz val="12"/>
        <color theme="1"/>
        <rFont val="Arial"/>
        <family val="2"/>
      </rPr>
      <t>3</t>
    </r>
  </si>
  <si>
    <r>
      <t>SrCl</t>
    </r>
    <r>
      <rPr>
        <vertAlign val="subscript"/>
        <sz val="12"/>
        <color theme="1"/>
        <rFont val="Arial"/>
        <family val="2"/>
      </rPr>
      <t>2</t>
    </r>
  </si>
  <si>
    <r>
      <t>SrC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</si>
  <si>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SrF</t>
    </r>
    <r>
      <rPr>
        <vertAlign val="subscript"/>
        <sz val="12"/>
        <color theme="1"/>
        <rFont val="Arial"/>
        <family val="2"/>
      </rPr>
      <t>2</t>
    </r>
  </si>
  <si>
    <r>
      <t>SrI</t>
    </r>
    <r>
      <rPr>
        <vertAlign val="subscript"/>
        <sz val="12"/>
        <color theme="1"/>
        <rFont val="Arial"/>
        <family val="2"/>
      </rPr>
      <t>2</t>
    </r>
  </si>
  <si>
    <r>
      <t>SrI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·6H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</si>
  <si>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Sr(MnO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</si>
  <si>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SrMoO</t>
    </r>
    <r>
      <rPr>
        <vertAlign val="subscript"/>
        <sz val="12"/>
        <color theme="1"/>
        <rFont val="Arial"/>
        <family val="2"/>
      </rPr>
      <t>4</t>
    </r>
  </si>
  <si>
    <r>
      <t>Sr(NbO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</si>
  <si>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Sr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RuO</t>
    </r>
    <r>
      <rPr>
        <vertAlign val="subscript"/>
        <sz val="12"/>
        <color theme="1"/>
        <rFont val="Arial"/>
        <family val="2"/>
      </rPr>
      <t>4</t>
    </r>
  </si>
  <si>
    <r>
      <t>SrSeO</t>
    </r>
    <r>
      <rPr>
        <vertAlign val="subscript"/>
        <sz val="12"/>
        <color theme="1"/>
        <rFont val="Arial"/>
        <family val="2"/>
      </rPr>
      <t>3</t>
    </r>
  </si>
  <si>
    <r>
      <t>SrSeO</t>
    </r>
    <r>
      <rPr>
        <vertAlign val="subscript"/>
        <sz val="12"/>
        <color theme="1"/>
        <rFont val="Arial"/>
        <family val="2"/>
      </rPr>
      <t>4</t>
    </r>
  </si>
  <si>
    <r>
      <t>SrTeO</t>
    </r>
    <r>
      <rPr>
        <vertAlign val="subscript"/>
        <sz val="12"/>
        <color theme="1"/>
        <rFont val="Arial"/>
        <family val="2"/>
      </rPr>
      <t>3</t>
    </r>
  </si>
  <si>
    <r>
      <t>SrTeO</t>
    </r>
    <r>
      <rPr>
        <vertAlign val="subscript"/>
        <sz val="12"/>
        <color theme="1"/>
        <rFont val="Arial"/>
        <family val="2"/>
      </rPr>
      <t>4</t>
    </r>
  </si>
  <si>
    <r>
      <t>SrTiO</t>
    </r>
    <r>
      <rPr>
        <vertAlign val="subscript"/>
        <sz val="12"/>
        <color theme="1"/>
        <rFont val="Arial"/>
        <family val="2"/>
      </rPr>
      <t>3</t>
    </r>
  </si>
  <si>
    <r>
      <t>T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</si>
  <si>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TaBr</t>
    </r>
    <r>
      <rPr>
        <vertAlign val="subscript"/>
        <sz val="12"/>
        <color theme="1"/>
        <rFont val="Arial"/>
        <family val="2"/>
      </rPr>
      <t>3</t>
    </r>
  </si>
  <si>
    <r>
      <t>TaBr</t>
    </r>
    <r>
      <rPr>
        <vertAlign val="subscript"/>
        <sz val="12"/>
        <color theme="1"/>
        <rFont val="Arial"/>
        <family val="2"/>
      </rPr>
      <t>5</t>
    </r>
  </si>
  <si>
    <r>
      <t>TaCl</t>
    </r>
    <r>
      <rPr>
        <vertAlign val="subscript"/>
        <sz val="12"/>
        <color theme="1"/>
        <rFont val="Arial"/>
        <family val="2"/>
      </rPr>
      <t>5</t>
    </r>
  </si>
  <si>
    <r>
      <t>TaI</t>
    </r>
    <r>
      <rPr>
        <vertAlign val="subscript"/>
        <sz val="12"/>
        <color theme="1"/>
        <rFont val="Arial"/>
        <family val="2"/>
      </rPr>
      <t>5</t>
    </r>
  </si>
  <si>
    <r>
      <t>TaO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−</t>
    </r>
  </si>
  <si>
    <r>
      <t>TcO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</si>
  <si>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TeBr</t>
    </r>
    <r>
      <rPr>
        <vertAlign val="subscript"/>
        <sz val="12"/>
        <color theme="1"/>
        <rFont val="Arial"/>
        <family val="2"/>
      </rPr>
      <t>2</t>
    </r>
  </si>
  <si>
    <r>
      <t>TeBr</t>
    </r>
    <r>
      <rPr>
        <vertAlign val="subscript"/>
        <sz val="12"/>
        <color theme="1"/>
        <rFont val="Arial"/>
        <family val="2"/>
      </rPr>
      <t>4</t>
    </r>
  </si>
  <si>
    <r>
      <t>TeCl</t>
    </r>
    <r>
      <rPr>
        <vertAlign val="subscript"/>
        <sz val="12"/>
        <color theme="1"/>
        <rFont val="Arial"/>
        <family val="2"/>
      </rPr>
      <t>2</t>
    </r>
  </si>
  <si>
    <r>
      <t>TeCl</t>
    </r>
    <r>
      <rPr>
        <vertAlign val="subscript"/>
        <sz val="12"/>
        <color theme="1"/>
        <rFont val="Arial"/>
        <family val="2"/>
      </rPr>
      <t>4</t>
    </r>
  </si>
  <si>
    <r>
      <t>TeI</t>
    </r>
    <r>
      <rPr>
        <vertAlign val="subscript"/>
        <sz val="12"/>
        <color theme="1"/>
        <rFont val="Arial"/>
        <family val="2"/>
      </rPr>
      <t>2</t>
    </r>
  </si>
  <si>
    <r>
      <t>TeI</t>
    </r>
    <r>
      <rPr>
        <vertAlign val="subscript"/>
        <sz val="12"/>
        <color theme="1"/>
        <rFont val="Arial"/>
        <family val="2"/>
      </rPr>
      <t>4</t>
    </r>
  </si>
  <si>
    <r>
      <t>TeO</t>
    </r>
    <r>
      <rPr>
        <vertAlign val="subscript"/>
        <sz val="12"/>
        <color theme="1"/>
        <rFont val="Arial"/>
        <family val="2"/>
      </rPr>
      <t>2</t>
    </r>
  </si>
  <si>
    <r>
      <t>TeO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−</t>
    </r>
  </si>
  <si>
    <r>
      <t>Th(CO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</si>
  <si>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Th(NO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4</t>
    </r>
  </si>
  <si>
    <r>
      <t>TiBr</t>
    </r>
    <r>
      <rPr>
        <vertAlign val="subscript"/>
        <sz val="12"/>
        <color theme="1"/>
        <rFont val="Arial"/>
        <family val="2"/>
      </rPr>
      <t>4</t>
    </r>
  </si>
  <si>
    <r>
      <t>TiCl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2</t>
    </r>
  </si>
  <si>
    <r>
      <t>TiCl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I</t>
    </r>
  </si>
  <si>
    <r>
      <t>TiCl</t>
    </r>
    <r>
      <rPr>
        <vertAlign val="subscript"/>
        <sz val="12"/>
        <color theme="1"/>
        <rFont val="Arial"/>
        <family val="2"/>
      </rPr>
      <t>4</t>
    </r>
  </si>
  <si>
    <r>
      <t>TiO</t>
    </r>
    <r>
      <rPr>
        <vertAlign val="subscript"/>
        <sz val="12"/>
        <color theme="1"/>
        <rFont val="Arial"/>
        <family val="2"/>
      </rPr>
      <t>2</t>
    </r>
  </si>
  <si>
    <r>
      <t>TiO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</si>
  <si>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TlBr</t>
    </r>
    <r>
      <rPr>
        <vertAlign val="subscript"/>
        <sz val="12"/>
        <color theme="1"/>
        <rFont val="Arial"/>
        <family val="2"/>
      </rPr>
      <t>3</t>
    </r>
  </si>
  <si>
    <r>
      <t>Tl(CHO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</si>
  <si>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r>
      <t>TlC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</si>
  <si>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Tl(C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</si>
  <si>
    <r>
      <t>TlCl</t>
    </r>
    <r>
      <rPr>
        <vertAlign val="subscript"/>
        <sz val="12"/>
        <color theme="1"/>
        <rFont val="Arial"/>
        <family val="2"/>
      </rPr>
      <t>3</t>
    </r>
  </si>
  <si>
    <r>
      <t>TlIO</t>
    </r>
    <r>
      <rPr>
        <vertAlign val="subscript"/>
        <sz val="12"/>
        <color theme="1"/>
        <rFont val="Arial"/>
        <family val="2"/>
      </rPr>
      <t>3</t>
    </r>
  </si>
  <si>
    <r>
      <t>TlI</t>
    </r>
    <r>
      <rPr>
        <vertAlign val="subscript"/>
        <sz val="12"/>
        <color theme="1"/>
        <rFont val="Arial"/>
        <family val="2"/>
      </rPr>
      <t>3</t>
    </r>
  </si>
  <si>
    <r>
      <t>TiI</t>
    </r>
    <r>
      <rPr>
        <vertAlign val="subscript"/>
        <sz val="12"/>
        <color theme="1"/>
        <rFont val="Arial"/>
        <family val="2"/>
      </rPr>
      <t>4</t>
    </r>
  </si>
  <si>
    <r>
      <t>TiO(NO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· </t>
    </r>
    <r>
      <rPr>
        <i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</si>
  <si>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TlNO</t>
    </r>
    <r>
      <rPr>
        <vertAlign val="subscript"/>
        <sz val="12"/>
        <color theme="1"/>
        <rFont val="Arial"/>
        <family val="2"/>
      </rPr>
      <t>3</t>
    </r>
  </si>
  <si>
    <r>
      <t>TlPF</t>
    </r>
    <r>
      <rPr>
        <vertAlign val="subscript"/>
        <sz val="12"/>
        <color theme="1"/>
        <rFont val="Arial"/>
        <family val="2"/>
      </rPr>
      <t>6</t>
    </r>
  </si>
  <si>
    <r>
      <t>Tl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MoO</t>
    </r>
    <r>
      <rPr>
        <vertAlign val="subscript"/>
        <sz val="12"/>
        <color theme="1"/>
        <rFont val="Arial"/>
        <family val="2"/>
      </rPr>
      <t>4</t>
    </r>
  </si>
  <si>
    <r>
      <t>Tl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SeO</t>
    </r>
    <r>
      <rPr>
        <vertAlign val="subscript"/>
        <sz val="12"/>
        <color theme="1"/>
        <rFont val="Arial"/>
        <family val="2"/>
      </rPr>
      <t>3</t>
    </r>
  </si>
  <si>
    <r>
      <t>Tl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TeO</t>
    </r>
    <r>
      <rPr>
        <vertAlign val="subscript"/>
        <sz val="12"/>
        <color theme="1"/>
        <rFont val="Arial"/>
        <family val="2"/>
      </rPr>
      <t>3</t>
    </r>
  </si>
  <si>
    <r>
      <t>Tl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WO</t>
    </r>
    <r>
      <rPr>
        <vertAlign val="subscript"/>
        <sz val="12"/>
        <color theme="1"/>
        <rFont val="Arial"/>
        <family val="2"/>
      </rPr>
      <t>4</t>
    </r>
  </si>
  <si>
    <r>
      <t>Tl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</si>
  <si>
    <r>
      <t>UF</t>
    </r>
    <r>
      <rPr>
        <vertAlign val="subscript"/>
        <sz val="12"/>
        <color theme="1"/>
        <rFont val="Arial"/>
        <family val="2"/>
      </rPr>
      <t>4</t>
    </r>
  </si>
  <si>
    <r>
      <t>UF</t>
    </r>
    <r>
      <rPr>
        <vertAlign val="subscript"/>
        <sz val="12"/>
        <color theme="1"/>
        <rFont val="Arial"/>
        <family val="2"/>
      </rPr>
      <t>6</t>
    </r>
  </si>
  <si>
    <r>
      <t>VBr</t>
    </r>
    <r>
      <rPr>
        <vertAlign val="subscript"/>
        <sz val="12"/>
        <color theme="1"/>
        <rFont val="Arial"/>
        <family val="2"/>
      </rPr>
      <t>2</t>
    </r>
  </si>
  <si>
    <r>
      <t>VBr</t>
    </r>
    <r>
      <rPr>
        <vertAlign val="subscript"/>
        <sz val="12"/>
        <color theme="1"/>
        <rFont val="Arial"/>
        <family val="2"/>
      </rPr>
      <t>3</t>
    </r>
  </si>
  <si>
    <r>
      <t>VCl</t>
    </r>
    <r>
      <rPr>
        <vertAlign val="subscript"/>
        <sz val="12"/>
        <color theme="1"/>
        <rFont val="Arial"/>
        <family val="2"/>
      </rPr>
      <t>2</t>
    </r>
  </si>
  <si>
    <r>
      <t>VCl</t>
    </r>
    <r>
      <rPr>
        <vertAlign val="subscript"/>
        <sz val="12"/>
        <color theme="1"/>
        <rFont val="Arial"/>
        <family val="2"/>
      </rPr>
      <t>3</t>
    </r>
  </si>
  <si>
    <r>
      <t>VSO</t>
    </r>
    <r>
      <rPr>
        <vertAlign val="subscript"/>
        <sz val="12"/>
        <color theme="1"/>
        <rFont val="Arial"/>
        <family val="2"/>
      </rPr>
      <t>5</t>
    </r>
  </si>
  <si>
    <r>
      <t>V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</si>
  <si>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V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</si>
  <si>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V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r>
      <rPr>
        <vertAlign val="superscript"/>
        <sz val="12"/>
        <color theme="1"/>
        <rFont val="Arial"/>
        <family val="2"/>
      </rPr>
      <t>4−</t>
    </r>
  </si>
  <si>
    <r>
      <t>WBr</t>
    </r>
    <r>
      <rPr>
        <vertAlign val="subscript"/>
        <sz val="12"/>
        <color theme="1"/>
        <rFont val="Arial"/>
        <family val="2"/>
      </rPr>
      <t>2</t>
    </r>
  </si>
  <si>
    <r>
      <t>WBr</t>
    </r>
    <r>
      <rPr>
        <vertAlign val="subscript"/>
        <sz val="12"/>
        <color theme="1"/>
        <rFont val="Arial"/>
        <family val="2"/>
      </rPr>
      <t>3</t>
    </r>
  </si>
  <si>
    <r>
      <t>WBr</t>
    </r>
    <r>
      <rPr>
        <vertAlign val="subscript"/>
        <sz val="12"/>
        <color theme="1"/>
        <rFont val="Arial"/>
        <family val="2"/>
      </rPr>
      <t>4</t>
    </r>
  </si>
  <si>
    <r>
      <t>WBr</t>
    </r>
    <r>
      <rPr>
        <vertAlign val="subscript"/>
        <sz val="12"/>
        <color theme="1"/>
        <rFont val="Arial"/>
        <family val="2"/>
      </rPr>
      <t>5</t>
    </r>
  </si>
  <si>
    <r>
      <t>WBr</t>
    </r>
    <r>
      <rPr>
        <vertAlign val="subscript"/>
        <sz val="12"/>
        <color theme="1"/>
        <rFont val="Arial"/>
        <family val="2"/>
      </rPr>
      <t>6</t>
    </r>
  </si>
  <si>
    <r>
      <t>W(CO)</t>
    </r>
    <r>
      <rPr>
        <vertAlign val="subscript"/>
        <sz val="12"/>
        <color theme="1"/>
        <rFont val="Arial"/>
        <family val="2"/>
      </rPr>
      <t>6</t>
    </r>
  </si>
  <si>
    <r>
      <t>WCl</t>
    </r>
    <r>
      <rPr>
        <vertAlign val="subscript"/>
        <sz val="12"/>
        <color theme="1"/>
        <rFont val="Arial"/>
        <family val="2"/>
      </rPr>
      <t>2</t>
    </r>
  </si>
  <si>
    <r>
      <t>WCl</t>
    </r>
    <r>
      <rPr>
        <vertAlign val="subscript"/>
        <sz val="12"/>
        <color theme="1"/>
        <rFont val="Arial"/>
        <family val="2"/>
      </rPr>
      <t>3</t>
    </r>
  </si>
  <si>
    <r>
      <t>WCl</t>
    </r>
    <r>
      <rPr>
        <vertAlign val="subscript"/>
        <sz val="12"/>
        <color theme="1"/>
        <rFont val="Arial"/>
        <family val="2"/>
      </rPr>
      <t>4</t>
    </r>
  </si>
  <si>
    <r>
      <t>WCl</t>
    </r>
    <r>
      <rPr>
        <vertAlign val="subscript"/>
        <sz val="12"/>
        <color theme="1"/>
        <rFont val="Arial"/>
        <family val="2"/>
      </rPr>
      <t>5</t>
    </r>
  </si>
  <si>
    <r>
      <t>WCl</t>
    </r>
    <r>
      <rPr>
        <vertAlign val="subscript"/>
        <sz val="12"/>
        <color theme="1"/>
        <rFont val="Arial"/>
        <family val="2"/>
      </rPr>
      <t>6</t>
    </r>
  </si>
  <si>
    <r>
      <t>WF</t>
    </r>
    <r>
      <rPr>
        <vertAlign val="subscript"/>
        <sz val="12"/>
        <color theme="1"/>
        <rFont val="Arial"/>
        <family val="2"/>
      </rPr>
      <t>4</t>
    </r>
  </si>
  <si>
    <r>
      <t>WF</t>
    </r>
    <r>
      <rPr>
        <vertAlign val="subscript"/>
        <sz val="12"/>
        <color theme="1"/>
        <rFont val="Arial"/>
        <family val="2"/>
      </rPr>
      <t>5</t>
    </r>
  </si>
  <si>
    <r>
      <t>WF</t>
    </r>
    <r>
      <rPr>
        <vertAlign val="subscript"/>
        <sz val="12"/>
        <color theme="1"/>
        <rFont val="Arial"/>
        <family val="2"/>
      </rPr>
      <t>6</t>
    </r>
  </si>
  <si>
    <r>
      <t>WI</t>
    </r>
    <r>
      <rPr>
        <vertAlign val="subscript"/>
        <sz val="12"/>
        <color theme="1"/>
        <rFont val="Arial"/>
        <family val="2"/>
      </rPr>
      <t>2</t>
    </r>
  </si>
  <si>
    <r>
      <t>WI</t>
    </r>
    <r>
      <rPr>
        <vertAlign val="subscript"/>
        <sz val="12"/>
        <color theme="1"/>
        <rFont val="Arial"/>
        <family val="2"/>
      </rPr>
      <t>4</t>
    </r>
  </si>
  <si>
    <r>
      <t>WOBr</t>
    </r>
    <r>
      <rPr>
        <vertAlign val="subscript"/>
        <sz val="12"/>
        <color theme="1"/>
        <rFont val="Arial"/>
        <family val="2"/>
      </rPr>
      <t>3</t>
    </r>
  </si>
  <si>
    <r>
      <t>WOBr</t>
    </r>
    <r>
      <rPr>
        <vertAlign val="subscript"/>
        <sz val="12"/>
        <color theme="1"/>
        <rFont val="Arial"/>
        <family val="2"/>
      </rPr>
      <t>4</t>
    </r>
  </si>
  <si>
    <r>
      <t>WOCl</t>
    </r>
    <r>
      <rPr>
        <vertAlign val="subscript"/>
        <sz val="12"/>
        <color theme="1"/>
        <rFont val="Arial"/>
        <family val="2"/>
      </rPr>
      <t>3</t>
    </r>
  </si>
  <si>
    <r>
      <t>WOCl</t>
    </r>
    <r>
      <rPr>
        <vertAlign val="subscript"/>
        <sz val="12"/>
        <color theme="1"/>
        <rFont val="Arial"/>
        <family val="2"/>
      </rPr>
      <t>4</t>
    </r>
  </si>
  <si>
    <r>
      <t>WOF</t>
    </r>
    <r>
      <rPr>
        <vertAlign val="subscript"/>
        <sz val="12"/>
        <color theme="1"/>
        <rFont val="Arial"/>
        <family val="2"/>
      </rPr>
      <t>2</t>
    </r>
  </si>
  <si>
    <r>
      <t>WO</t>
    </r>
    <r>
      <rPr>
        <vertAlign val="subscript"/>
        <sz val="12"/>
        <color theme="1"/>
        <rFont val="Arial"/>
        <family val="2"/>
      </rPr>
      <t>2</t>
    </r>
  </si>
  <si>
    <r>
      <t>WO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2</t>
    </r>
  </si>
  <si>
    <r>
      <t>WO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</si>
  <si>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WO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I</t>
    </r>
    <r>
      <rPr>
        <vertAlign val="subscript"/>
        <sz val="12"/>
        <color theme="1"/>
        <rFont val="Arial"/>
        <family val="2"/>
      </rPr>
      <t>2</t>
    </r>
  </si>
  <si>
    <r>
      <t>WO</t>
    </r>
    <r>
      <rPr>
        <vertAlign val="subscript"/>
        <sz val="12"/>
        <color theme="1"/>
        <rFont val="Arial"/>
        <family val="2"/>
      </rPr>
      <t>3</t>
    </r>
  </si>
  <si>
    <r>
      <t>WO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</si>
  <si>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WS</t>
    </r>
    <r>
      <rPr>
        <vertAlign val="subscript"/>
        <sz val="12"/>
        <color theme="1"/>
        <rFont val="Arial"/>
        <family val="2"/>
      </rPr>
      <t>2</t>
    </r>
  </si>
  <si>
    <r>
      <t>WS</t>
    </r>
    <r>
      <rPr>
        <vertAlign val="subscript"/>
        <sz val="12"/>
        <color theme="1"/>
        <rFont val="Arial"/>
        <family val="2"/>
      </rPr>
      <t>3</t>
    </r>
  </si>
  <si>
    <r>
      <t>WSe</t>
    </r>
    <r>
      <rPr>
        <vertAlign val="subscript"/>
        <sz val="12"/>
        <color theme="1"/>
        <rFont val="Arial"/>
        <family val="2"/>
      </rPr>
      <t>2</t>
    </r>
  </si>
  <si>
    <r>
      <t>WTe</t>
    </r>
    <r>
      <rPr>
        <vertAlign val="subscript"/>
        <sz val="12"/>
        <color theme="1"/>
        <rFont val="Arial"/>
        <family val="2"/>
      </rPr>
      <t>2</t>
    </r>
  </si>
  <si>
    <r>
      <t>W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</si>
  <si>
    <r>
      <t>YB</t>
    </r>
    <r>
      <rPr>
        <vertAlign val="subscript"/>
        <sz val="12"/>
        <color theme="1"/>
        <rFont val="Arial"/>
        <family val="2"/>
      </rPr>
      <t>6</t>
    </r>
  </si>
  <si>
    <r>
      <t>YBr</t>
    </r>
    <r>
      <rPr>
        <vertAlign val="subscript"/>
        <sz val="12"/>
        <color theme="1"/>
        <rFont val="Arial"/>
        <family val="2"/>
      </rPr>
      <t>3</t>
    </r>
  </si>
  <si>
    <r>
      <t>YC</t>
    </r>
    <r>
      <rPr>
        <vertAlign val="subscript"/>
        <sz val="12"/>
        <color theme="1"/>
        <rFont val="Arial"/>
        <family val="2"/>
      </rPr>
      <t>2</t>
    </r>
  </si>
  <si>
    <r>
      <t>YCl</t>
    </r>
    <r>
      <rPr>
        <vertAlign val="subscript"/>
        <sz val="12"/>
        <color theme="1"/>
        <rFont val="Arial"/>
        <family val="2"/>
      </rPr>
      <t>3</t>
    </r>
  </si>
  <si>
    <r>
      <t>YF</t>
    </r>
    <r>
      <rPr>
        <vertAlign val="subscript"/>
        <sz val="12"/>
        <color theme="1"/>
        <rFont val="Arial"/>
        <family val="2"/>
      </rPr>
      <t>3</t>
    </r>
  </si>
  <si>
    <r>
      <t>YVO</t>
    </r>
    <r>
      <rPr>
        <vertAlign val="subscript"/>
        <sz val="12"/>
        <color theme="1"/>
        <rFont val="Arial"/>
        <family val="2"/>
      </rPr>
      <t>4</t>
    </r>
  </si>
  <si>
    <r>
      <t>Y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</si>
  <si>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Y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</si>
  <si>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YbBr</t>
    </r>
    <r>
      <rPr>
        <vertAlign val="subscript"/>
        <sz val="12"/>
        <color theme="1"/>
        <rFont val="Arial"/>
        <family val="2"/>
      </rPr>
      <t>2</t>
    </r>
  </si>
  <si>
    <r>
      <t>YbBr</t>
    </r>
    <r>
      <rPr>
        <vertAlign val="subscript"/>
        <sz val="12"/>
        <color theme="1"/>
        <rFont val="Arial"/>
        <family val="2"/>
      </rPr>
      <t>3</t>
    </r>
  </si>
  <si>
    <r>
      <t>YbCl</t>
    </r>
    <r>
      <rPr>
        <vertAlign val="subscript"/>
        <sz val="12"/>
        <color theme="1"/>
        <rFont val="Arial"/>
        <family val="2"/>
      </rPr>
      <t>2</t>
    </r>
  </si>
  <si>
    <r>
      <t>YbCl</t>
    </r>
    <r>
      <rPr>
        <vertAlign val="subscript"/>
        <sz val="12"/>
        <color theme="1"/>
        <rFont val="Arial"/>
        <family val="2"/>
      </rPr>
      <t>3</t>
    </r>
  </si>
  <si>
    <r>
      <t>YbCl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·6H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</si>
  <si>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YbF</t>
    </r>
    <r>
      <rPr>
        <vertAlign val="subscript"/>
        <sz val="12"/>
        <color theme="1"/>
        <rFont val="Arial"/>
        <family val="2"/>
      </rPr>
      <t>2</t>
    </r>
  </si>
  <si>
    <r>
      <t>YbF</t>
    </r>
    <r>
      <rPr>
        <vertAlign val="subscript"/>
        <sz val="12"/>
        <color theme="1"/>
        <rFont val="Arial"/>
        <family val="2"/>
      </rPr>
      <t>3</t>
    </r>
  </si>
  <si>
    <r>
      <t>YbI</t>
    </r>
    <r>
      <rPr>
        <vertAlign val="subscript"/>
        <sz val="12"/>
        <color theme="1"/>
        <rFont val="Arial"/>
        <family val="2"/>
      </rPr>
      <t>2</t>
    </r>
  </si>
  <si>
    <r>
      <t>YbI</t>
    </r>
    <r>
      <rPr>
        <vertAlign val="subscript"/>
        <sz val="12"/>
        <color theme="1"/>
        <rFont val="Arial"/>
        <family val="2"/>
      </rPr>
      <t>3</t>
    </r>
  </si>
  <si>
    <r>
      <t>YbSi</t>
    </r>
    <r>
      <rPr>
        <vertAlign val="subscript"/>
        <sz val="12"/>
        <color theme="1"/>
        <rFont val="Arial"/>
        <family val="2"/>
      </rPr>
      <t>2</t>
    </r>
  </si>
  <si>
    <r>
      <t>Yb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</si>
  <si>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Yb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</t>
    </r>
    <r>
      <rPr>
        <vertAlign val="subscript"/>
        <sz val="12"/>
        <color theme="1"/>
        <rFont val="Arial"/>
        <family val="2"/>
      </rPr>
      <t>3</t>
    </r>
  </si>
  <si>
    <r>
      <t>Yb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Se</t>
    </r>
    <r>
      <rPr>
        <vertAlign val="subscript"/>
        <sz val="12"/>
        <color theme="1"/>
        <rFont val="Arial"/>
        <family val="2"/>
      </rPr>
      <t>3</t>
    </r>
  </si>
  <si>
    <r>
      <t>Zn(AlO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</si>
  <si>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Zn(AsO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</si>
  <si>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ZnBr</t>
    </r>
    <r>
      <rPr>
        <vertAlign val="subscript"/>
        <sz val="12"/>
        <color theme="1"/>
        <rFont val="Arial"/>
        <family val="2"/>
      </rPr>
      <t>2</t>
    </r>
  </si>
  <si>
    <r>
      <t>Zn(CN)</t>
    </r>
    <r>
      <rPr>
        <vertAlign val="subscript"/>
        <sz val="12"/>
        <color theme="1"/>
        <rFont val="Arial"/>
        <family val="2"/>
      </rPr>
      <t>2</t>
    </r>
  </si>
  <si>
    <r>
      <t>ZnCO</t>
    </r>
    <r>
      <rPr>
        <vertAlign val="subscript"/>
        <sz val="12"/>
        <color theme="1"/>
        <rFont val="Arial"/>
        <family val="2"/>
      </rPr>
      <t>3</t>
    </r>
  </si>
  <si>
    <r>
      <t>Zn(C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</si>
  <si>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Zn(ClO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</si>
  <si>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ZnCl</t>
    </r>
    <r>
      <rPr>
        <vertAlign val="subscript"/>
        <sz val="12"/>
        <color theme="1"/>
        <rFont val="Arial"/>
        <family val="2"/>
      </rPr>
      <t>2</t>
    </r>
  </si>
  <si>
    <r>
      <t>ZnCr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</si>
  <si>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ZnF</t>
    </r>
    <r>
      <rPr>
        <vertAlign val="subscript"/>
        <sz val="12"/>
        <color theme="1"/>
        <rFont val="Arial"/>
        <family val="2"/>
      </rPr>
      <t>2</t>
    </r>
  </si>
  <si>
    <r>
      <t>Zn(IO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</si>
  <si>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ZnI</t>
    </r>
    <r>
      <rPr>
        <vertAlign val="subscript"/>
        <sz val="12"/>
        <color theme="1"/>
        <rFont val="Arial"/>
        <family val="2"/>
      </rPr>
      <t>2</t>
    </r>
  </si>
  <si>
    <r>
      <t>ZnMoO</t>
    </r>
    <r>
      <rPr>
        <vertAlign val="subscript"/>
        <sz val="12"/>
        <color theme="1"/>
        <rFont val="Arial"/>
        <family val="2"/>
      </rPr>
      <t>4</t>
    </r>
  </si>
  <si>
    <r>
      <t>Zn(NO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</si>
  <si>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Zn(NO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</si>
  <si>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Zn(NbO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</si>
  <si>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ZnO</t>
    </r>
    <r>
      <rPr>
        <vertAlign val="subscript"/>
        <sz val="12"/>
        <color theme="1"/>
        <rFont val="Arial"/>
        <family val="2"/>
      </rPr>
      <t>2</t>
    </r>
  </si>
  <si>
    <r>
      <t>Zn(OH)</t>
    </r>
    <r>
      <rPr>
        <vertAlign val="subscript"/>
        <sz val="12"/>
        <color theme="1"/>
        <rFont val="Arial"/>
        <family val="2"/>
      </rPr>
      <t>2</t>
    </r>
  </si>
  <si>
    <r>
      <t>Zn(OH)</t>
    </r>
    <r>
      <rPr>
        <vertAlign val="subscript"/>
        <sz val="12"/>
        <color theme="1"/>
        <rFont val="Arial"/>
        <family val="2"/>
      </rPr>
      <t>4</t>
    </r>
    <r>
      <rPr>
        <vertAlign val="superscript"/>
        <sz val="12"/>
        <color theme="1"/>
        <rFont val="Arial"/>
        <family val="2"/>
      </rPr>
      <t>2−</t>
    </r>
  </si>
  <si>
    <r>
      <t>Zn(SCN)</t>
    </r>
    <r>
      <rPr>
        <vertAlign val="subscript"/>
        <sz val="12"/>
        <color theme="1"/>
        <rFont val="Arial"/>
        <family val="2"/>
      </rPr>
      <t>2</t>
    </r>
  </si>
  <si>
    <r>
      <t>ZnSO</t>
    </r>
    <r>
      <rPr>
        <vertAlign val="subscript"/>
        <sz val="12"/>
        <color theme="1"/>
        <rFont val="Arial"/>
        <family val="2"/>
      </rPr>
      <t>4</t>
    </r>
  </si>
  <si>
    <r>
      <t>ZnSeO</t>
    </r>
    <r>
      <rPr>
        <vertAlign val="subscript"/>
        <sz val="12"/>
        <color theme="1"/>
        <rFont val="Arial"/>
        <family val="2"/>
      </rPr>
      <t>3</t>
    </r>
  </si>
  <si>
    <r>
      <t>ZnSnO</t>
    </r>
    <r>
      <rPr>
        <vertAlign val="subscript"/>
        <sz val="12"/>
        <color theme="1"/>
        <rFont val="Arial"/>
        <family val="2"/>
      </rPr>
      <t>3</t>
    </r>
  </si>
  <si>
    <r>
      <t>Zn(TaO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</si>
  <si>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ZnTeO</t>
    </r>
    <r>
      <rPr>
        <vertAlign val="subscript"/>
        <sz val="12"/>
        <color theme="1"/>
        <rFont val="Arial"/>
        <family val="2"/>
      </rPr>
      <t>3</t>
    </r>
  </si>
  <si>
    <r>
      <t>ZnTeO</t>
    </r>
    <r>
      <rPr>
        <vertAlign val="subscript"/>
        <sz val="12"/>
        <color theme="1"/>
        <rFont val="Arial"/>
        <family val="2"/>
      </rPr>
      <t>4</t>
    </r>
  </si>
  <si>
    <r>
      <t>ZnTiO</t>
    </r>
    <r>
      <rPr>
        <vertAlign val="subscript"/>
        <sz val="12"/>
        <color theme="1"/>
        <rFont val="Arial"/>
        <family val="2"/>
      </rPr>
      <t>3</t>
    </r>
  </si>
  <si>
    <r>
      <t>Zn(VO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</si>
  <si>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ZnWO</t>
    </r>
    <r>
      <rPr>
        <vertAlign val="subscript"/>
        <sz val="12"/>
        <color theme="1"/>
        <rFont val="Arial"/>
        <family val="2"/>
      </rPr>
      <t>4</t>
    </r>
  </si>
  <si>
    <r>
      <t>ZnZrO</t>
    </r>
    <r>
      <rPr>
        <vertAlign val="subscript"/>
        <sz val="12"/>
        <color theme="1"/>
        <rFont val="Arial"/>
        <family val="2"/>
      </rPr>
      <t>3</t>
    </r>
  </si>
  <si>
    <r>
      <t>Zn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</si>
  <si>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Zn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SiO</t>
    </r>
    <r>
      <rPr>
        <vertAlign val="subscript"/>
        <sz val="12"/>
        <color theme="1"/>
        <rFont val="Arial"/>
        <family val="2"/>
      </rPr>
      <t>4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</si>
  <si>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(AsO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</si>
  <si>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As</t>
    </r>
    <r>
      <rPr>
        <vertAlign val="subscript"/>
        <sz val="12"/>
        <color theme="1"/>
        <rFont val="Arial"/>
        <family val="2"/>
      </rPr>
      <t>2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</si>
  <si>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</si>
  <si>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P</t>
    </r>
    <r>
      <rPr>
        <vertAlign val="subscript"/>
        <sz val="12"/>
        <color theme="1"/>
        <rFont val="Arial"/>
        <family val="2"/>
      </rPr>
      <t>2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</si>
  <si>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</si>
  <si>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r>
      <t>Zn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Sb</t>
    </r>
    <r>
      <rPr>
        <vertAlign val="subscript"/>
        <sz val="12"/>
        <color theme="1"/>
        <rFont val="Arial"/>
        <family val="2"/>
      </rPr>
      <t>2</t>
    </r>
  </si>
  <si>
    <r>
      <t>ZrB</t>
    </r>
    <r>
      <rPr>
        <vertAlign val="subscript"/>
        <sz val="12"/>
        <color theme="1"/>
        <rFont val="Arial"/>
        <family val="2"/>
      </rPr>
      <t>2</t>
    </r>
  </si>
  <si>
    <r>
      <t>ZrBr</t>
    </r>
    <r>
      <rPr>
        <vertAlign val="subscript"/>
        <sz val="12"/>
        <color theme="1"/>
        <rFont val="Arial"/>
        <family val="2"/>
      </rPr>
      <t>4</t>
    </r>
  </si>
  <si>
    <r>
      <t>ZrCl</t>
    </r>
    <r>
      <rPr>
        <vertAlign val="subscript"/>
        <sz val="12"/>
        <color theme="1"/>
        <rFont val="Arial"/>
        <family val="2"/>
      </rPr>
      <t>4</t>
    </r>
  </si>
  <si>
    <r>
      <t>ZrF</t>
    </r>
    <r>
      <rPr>
        <vertAlign val="subscript"/>
        <sz val="12"/>
        <color theme="1"/>
        <rFont val="Arial"/>
        <family val="2"/>
      </rPr>
      <t>4</t>
    </r>
  </si>
  <si>
    <r>
      <t>ZrI</t>
    </r>
    <r>
      <rPr>
        <vertAlign val="subscript"/>
        <sz val="12"/>
        <color theme="1"/>
        <rFont val="Arial"/>
        <family val="2"/>
      </rPr>
      <t>4</t>
    </r>
  </si>
  <si>
    <r>
      <t>Zr(OH)</t>
    </r>
    <r>
      <rPr>
        <vertAlign val="subscript"/>
        <sz val="12"/>
        <color theme="1"/>
        <rFont val="Arial"/>
        <family val="2"/>
      </rPr>
      <t>4</t>
    </r>
  </si>
  <si>
    <r>
      <t>ZrO</t>
    </r>
    <r>
      <rPr>
        <vertAlign val="subscript"/>
        <sz val="12"/>
        <color theme="1"/>
        <rFont val="Arial"/>
        <family val="2"/>
      </rPr>
      <t>2</t>
    </r>
  </si>
  <si>
    <r>
      <t>ZrO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2−</t>
    </r>
  </si>
  <si>
    <r>
      <t>ZrP</t>
    </r>
    <r>
      <rPr>
        <vertAlign val="subscript"/>
        <sz val="12"/>
        <color theme="1"/>
        <rFont val="Arial"/>
        <family val="2"/>
      </rPr>
      <t>2</t>
    </r>
  </si>
  <si>
    <r>
      <t>ZrS</t>
    </r>
    <r>
      <rPr>
        <vertAlign val="subscript"/>
        <sz val="12"/>
        <color theme="1"/>
        <rFont val="Arial"/>
        <family val="2"/>
      </rPr>
      <t>2</t>
    </r>
  </si>
  <si>
    <r>
      <t>ZrSi</t>
    </r>
    <r>
      <rPr>
        <vertAlign val="subscript"/>
        <sz val="12"/>
        <color theme="1"/>
        <rFont val="Arial"/>
        <family val="2"/>
      </rPr>
      <t>2</t>
    </r>
  </si>
  <si>
    <r>
      <t>ZrSiO</t>
    </r>
    <r>
      <rPr>
        <vertAlign val="subscript"/>
        <sz val="12"/>
        <color theme="1"/>
        <rFont val="Arial"/>
        <family val="2"/>
      </rPr>
      <t>4</t>
    </r>
  </si>
  <si>
    <r>
      <t>Zr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(PO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4</t>
    </r>
  </si>
  <si>
    <t>Bond</t>
  </si>
  <si>
    <t>Element Data</t>
  </si>
  <si>
    <t>Group #</t>
  </si>
  <si>
    <t>Old Group #</t>
  </si>
  <si>
    <t>Period</t>
  </si>
  <si>
    <t>German 
element name</t>
  </si>
  <si>
    <t>French 
element name</t>
  </si>
  <si>
    <t>Spanish 
element name</t>
  </si>
  <si>
    <t>Italian 
element name</t>
  </si>
  <si>
    <t>atomic mass (NIST 2016)</t>
  </si>
  <si>
    <t>State at Room Temp.</t>
  </si>
  <si>
    <t xml:space="preserve">1st ionization potential (eV) </t>
  </si>
  <si>
    <t xml:space="preserve">2nd ionization potential (eV) </t>
  </si>
  <si>
    <t xml:space="preserve">3rd ionization potential (eV) </t>
  </si>
  <si>
    <t xml:space="preserve">2nd ionization potential (kJ/mol) </t>
  </si>
  <si>
    <t xml:space="preserve">3rd ionization potential (kJ/mol) </t>
  </si>
  <si>
    <t>Electron Affinity (eV)</t>
  </si>
  <si>
    <t>ions commonly formed</t>
  </si>
  <si>
    <t>Predicted Electron Configuration</t>
  </si>
  <si>
    <t>Observed Electron Configuration</t>
  </si>
  <si>
    <t xml:space="preserve">atomic radius (Å) </t>
  </si>
  <si>
    <t xml:space="preserve">ionic radius (Å) </t>
  </si>
  <si>
    <t xml:space="preserve">covalent radius (Å) </t>
  </si>
  <si>
    <t>radius
(2- ion)
(pm)</t>
  </si>
  <si>
    <t>atomic radius
(pm)</t>
  </si>
  <si>
    <t>radius
(1+ ion)
(pm)</t>
  </si>
  <si>
    <t>radius
(2+ ion)
(pm)</t>
  </si>
  <si>
    <t>radius
(3+ ion)
(pm)</t>
  </si>
  <si>
    <t xml:space="preserve">atomic volume (cm^3/mol) </t>
  </si>
  <si>
    <t>crystal structure</t>
  </si>
  <si>
    <t>CAS Registry No.</t>
  </si>
  <si>
    <t xml:space="preserve">electrical conductivity (mho/cm) </t>
  </si>
  <si>
    <t xml:space="preserve">specific heat (J/g K) </t>
  </si>
  <si>
    <t xml:space="preserve">heat of fusion (kJ/mol) </t>
  </si>
  <si>
    <t xml:space="preserve">heat of vaporization (kJ/mol) </t>
  </si>
  <si>
    <t xml:space="preserve">thermal conductivity (W/(m K)) </t>
  </si>
  <si>
    <t>mg/kg in Earth's crust</t>
  </si>
  <si>
    <t>mg/L in seawater</t>
  </si>
  <si>
    <t>% human body mass</t>
  </si>
  <si>
    <t>Notes</t>
  </si>
  <si>
    <t>source</t>
  </si>
  <si>
    <t>color</t>
  </si>
  <si>
    <t>characteristics</t>
  </si>
  <si>
    <t>structure</t>
  </si>
  <si>
    <t>hardness
(mohs)</t>
  </si>
  <si>
    <t>uses</t>
  </si>
  <si>
    <t>reaction with air</t>
  </si>
  <si>
    <t>reaction with water</t>
  </si>
  <si>
    <t>reaction with 6M HCl</t>
  </si>
  <si>
    <t>reaction with 15M HNO3</t>
  </si>
  <si>
    <t>reaction with 6M NaOH</t>
  </si>
  <si>
    <t>hydride(s)</t>
  </si>
  <si>
    <t>oxide(s)</t>
  </si>
  <si>
    <t>chloride(s)</t>
  </si>
  <si>
    <t>polarizability
(A^3)</t>
  </si>
  <si>
    <t>heat atomization
(kJ/mol)</t>
  </si>
  <si>
    <t>year discovered</t>
  </si>
  <si>
    <t>rel. abund. solar system
(log)</t>
  </si>
  <si>
    <t>abundance earth's crust
(log)</t>
  </si>
  <si>
    <t>cost, pure
($/100g)</t>
  </si>
  <si>
    <t>cost, bulk
($/100g)</t>
  </si>
  <si>
    <t>toxic?</t>
  </si>
  <si>
    <t>carcinogenic?</t>
  </si>
  <si>
    <t>I A</t>
  </si>
  <si>
    <t>Wasserstoff</t>
  </si>
  <si>
    <t>hydrogène</t>
  </si>
  <si>
    <t>hidrógeno</t>
  </si>
  <si>
    <t>idrogeno</t>
  </si>
  <si>
    <t>g</t>
  </si>
  <si>
    <t xml:space="preserve"> </t>
  </si>
  <si>
    <t>hexagonal</t>
  </si>
  <si>
    <t>Water, methane</t>
  </si>
  <si>
    <t>colorless</t>
  </si>
  <si>
    <t>diatomic,dens&lt;air at r.t.</t>
  </si>
  <si>
    <t>hcp: hexagonal close pkd</t>
  </si>
  <si>
    <t>rocket fuel</t>
  </si>
  <si>
    <t>vigorous, =&gt;H2O</t>
  </si>
  <si>
    <t>none</t>
  </si>
  <si>
    <t>H2</t>
  </si>
  <si>
    <t>H2O</t>
  </si>
  <si>
    <t>VIII A</t>
  </si>
  <si>
    <t>hélium</t>
  </si>
  <si>
    <t>helio</t>
  </si>
  <si>
    <t>elio</t>
  </si>
  <si>
    <t>7440-59-7</t>
  </si>
  <si>
    <t>Natural gas, air</t>
  </si>
  <si>
    <t>Inert, dens&lt;air at r.t.</t>
  </si>
  <si>
    <t>cryogenics, blimps</t>
  </si>
  <si>
    <t>no</t>
  </si>
  <si>
    <t>litio</t>
  </si>
  <si>
    <t>s</t>
  </si>
  <si>
    <t>cubic: body centered</t>
  </si>
  <si>
    <t>7439-93-2</t>
  </si>
  <si>
    <t>Spodumene (silicate)</t>
  </si>
  <si>
    <t>silvery</t>
  </si>
  <si>
    <t>soft, lightest solid</t>
  </si>
  <si>
    <t>bcc: body-centered cubic</t>
  </si>
  <si>
    <t>batteries, lubricant</t>
  </si>
  <si>
    <t>vigorous, =&gt;Li2O</t>
  </si>
  <si>
    <t>mild, =&gt;H2, LiOH</t>
  </si>
  <si>
    <t>vigorous, =&gt;H2, LiCl</t>
  </si>
  <si>
    <t>vigorous, =&gt;LiNO3</t>
  </si>
  <si>
    <t>LiH</t>
  </si>
  <si>
    <t>II A</t>
  </si>
  <si>
    <t>béryllium</t>
  </si>
  <si>
    <t>berilio</t>
  </si>
  <si>
    <t>berillio</t>
  </si>
  <si>
    <t>7440-41-7</t>
  </si>
  <si>
    <t>Beryl (silicate)</t>
  </si>
  <si>
    <t>steel gray</t>
  </si>
  <si>
    <t>toxic</t>
  </si>
  <si>
    <t>Cu alloys, X-ray windows</t>
  </si>
  <si>
    <t>vigorous, w/ht=&gt;BeO,Be3N2</t>
  </si>
  <si>
    <t>mild, =&gt;H2</t>
  </si>
  <si>
    <t>mild, =&gt;H2, [Be(OH)4](2-)</t>
  </si>
  <si>
    <t>BeH2</t>
  </si>
  <si>
    <t>BeCl2</t>
  </si>
  <si>
    <t>yes</t>
  </si>
  <si>
    <t>III A</t>
  </si>
  <si>
    <t>Bor</t>
  </si>
  <si>
    <t>bore</t>
  </si>
  <si>
    <t>boro</t>
  </si>
  <si>
    <t>rhombohedral</t>
  </si>
  <si>
    <t>7440-42-8</t>
  </si>
  <si>
    <t>sublimes</t>
  </si>
  <si>
    <t>Na and Ca borates (misc)</t>
  </si>
  <si>
    <t>black</t>
  </si>
  <si>
    <t>B12 icosahedra; 3 forms</t>
  </si>
  <si>
    <t>special: B12 icosahedra</t>
  </si>
  <si>
    <t>borax, glass making(B2O3)</t>
  </si>
  <si>
    <t>mild, w/ht =&gt;B2O3</t>
  </si>
  <si>
    <t>B2H6 and many BxHy</t>
  </si>
  <si>
    <t>B2O3</t>
  </si>
  <si>
    <t>BCl3 and many BxCly</t>
  </si>
  <si>
    <t>IV A</t>
  </si>
  <si>
    <t>Kohlenlstoff</t>
  </si>
  <si>
    <t>carbone</t>
  </si>
  <si>
    <t>carbono</t>
  </si>
  <si>
    <t>carbonio</t>
  </si>
  <si>
    <t>−4</t>
  </si>
  <si>
    <t>7440-44-0</t>
  </si>
  <si>
    <t>graphite</t>
  </si>
  <si>
    <t>Coal,Petroleum,Natural gas</t>
  </si>
  <si>
    <t>6 forms: graphite,diamond</t>
  </si>
  <si>
    <t>hexagonal layers</t>
  </si>
  <si>
    <t>fuel(coal), lubricant</t>
  </si>
  <si>
    <t>vigorous, =&gt;CO2</t>
  </si>
  <si>
    <t>mild,w/ht=&gt;C6(COOH)6</t>
  </si>
  <si>
    <t>CH4 and many CxHy</t>
  </si>
  <si>
    <t>CO CO2</t>
  </si>
  <si>
    <t>CCl4</t>
  </si>
  <si>
    <t>V A</t>
  </si>
  <si>
    <t>Stickstoff</t>
  </si>
  <si>
    <t>azote</t>
  </si>
  <si>
    <t>nitrógeno</t>
  </si>
  <si>
    <t>azoto</t>
  </si>
  <si>
    <t>77727-37-9</t>
  </si>
  <si>
    <t>Air</t>
  </si>
  <si>
    <t>diatomic(N2)</t>
  </si>
  <si>
    <t>fertilizer, cryogenics</t>
  </si>
  <si>
    <t>NH3 N2H4 HN3</t>
  </si>
  <si>
    <t>N2O NO NO2 N2O5</t>
  </si>
  <si>
    <t>NCl3</t>
  </si>
  <si>
    <t>VI A</t>
  </si>
  <si>
    <t>Sauerstoff</t>
  </si>
  <si>
    <t>oxygène</t>
  </si>
  <si>
    <t>oxígeno</t>
  </si>
  <si>
    <t>ossigeno</t>
  </si>
  <si>
    <t>cubic</t>
  </si>
  <si>
    <t>diatomic,2 forms: O2, O3</t>
  </si>
  <si>
    <t>rocket fuel, steel mfr.</t>
  </si>
  <si>
    <t>O2 O3</t>
  </si>
  <si>
    <t>Cl2O ClO2 Cl2O7</t>
  </si>
  <si>
    <t>VII A</t>
  </si>
  <si>
    <t>Fluor</t>
  </si>
  <si>
    <t>fluor</t>
  </si>
  <si>
    <t>flúor</t>
  </si>
  <si>
    <t>fluoro</t>
  </si>
  <si>
    <t>Fluorite (misc)</t>
  </si>
  <si>
    <t>diatomic(F2), corrosive</t>
  </si>
  <si>
    <t>layers of F2</t>
  </si>
  <si>
    <t>fluorocarbons, toothpaste</t>
  </si>
  <si>
    <t>vigorous, =&gt;HF, OF2</t>
  </si>
  <si>
    <t>vigorous, =&gt;HF, OF2, ClF3</t>
  </si>
  <si>
    <t>vigorous, =&gt;O2, NaF</t>
  </si>
  <si>
    <t>OF2</t>
  </si>
  <si>
    <t>ClF ClF3 ClF5</t>
  </si>
  <si>
    <t>néon</t>
  </si>
  <si>
    <t>neón</t>
  </si>
  <si>
    <t>cubic: face centered</t>
  </si>
  <si>
    <t>7440-01-9</t>
  </si>
  <si>
    <t>fcc: face-centered cubic</t>
  </si>
  <si>
    <t>Neon signs</t>
  </si>
  <si>
    <t>Natrium</t>
  </si>
  <si>
    <t>sodio</t>
  </si>
  <si>
    <t>7440-23-5</t>
  </si>
  <si>
    <t>Halite (misc)</t>
  </si>
  <si>
    <t>soft</t>
  </si>
  <si>
    <t>lamps, table salt</t>
  </si>
  <si>
    <t>vigorous, =&gt;Na2O2</t>
  </si>
  <si>
    <t>vigorous, =&gt;H2, NaOH</t>
  </si>
  <si>
    <t>vigorous, =&gt;H2, NaCl</t>
  </si>
  <si>
    <t>vigorous, =&gt;NaNO3, NOx</t>
  </si>
  <si>
    <t>magnésium</t>
  </si>
  <si>
    <t>magnesio</t>
  </si>
  <si>
    <t>7439-95-4</t>
  </si>
  <si>
    <t>Seawater, magnesite</t>
  </si>
  <si>
    <t>burns brightly</t>
  </si>
  <si>
    <t>alloys, flash bulbs</t>
  </si>
  <si>
    <t>vigorous,w/ht =&gt;MgO,Mg3N2</t>
  </si>
  <si>
    <t>mild, w/ht =&gt;Mg(OH)2, H2</t>
  </si>
  <si>
    <t>mild, =&gt;H2, MgCl2</t>
  </si>
  <si>
    <t>vigorous, =&gt;NOx, Mg(NO3)2</t>
  </si>
  <si>
    <t>MgH2</t>
  </si>
  <si>
    <t>MgCl2</t>
  </si>
  <si>
    <t>aluminium</t>
  </si>
  <si>
    <t>aluminio</t>
  </si>
  <si>
    <t>alluminio</t>
  </si>
  <si>
    <t>7429-90-5</t>
  </si>
  <si>
    <t>Bauxite (oxide)</t>
  </si>
  <si>
    <t>passivated: surface oxide</t>
  </si>
  <si>
    <t>Al cans &amp; foil,reflectors</t>
  </si>
  <si>
    <t>mild, w/ht =&gt;Al2O3</t>
  </si>
  <si>
    <t>mild, =&gt;H2, AlCl3</t>
  </si>
  <si>
    <t>passivated</t>
  </si>
  <si>
    <t>mild, =&gt;H2, [Al(OH)4]-</t>
  </si>
  <si>
    <t>AlH3</t>
  </si>
  <si>
    <t>Al2O3</t>
  </si>
  <si>
    <t>AlCl3Al2Cl6</t>
  </si>
  <si>
    <t>Silizium</t>
  </si>
  <si>
    <t>silicium</t>
  </si>
  <si>
    <t>silicio</t>
  </si>
  <si>
    <t>7440-21-3</t>
  </si>
  <si>
    <t>Quartz (oxide)</t>
  </si>
  <si>
    <t>gray-black</t>
  </si>
  <si>
    <t>semimetal</t>
  </si>
  <si>
    <t xml:space="preserve">diamond </t>
  </si>
  <si>
    <t>comp chip,lubricant,glass</t>
  </si>
  <si>
    <t>mild, =&gt;SiO2</t>
  </si>
  <si>
    <t>mild, =&gt;silicates</t>
  </si>
  <si>
    <t>SiH4 Si2H6 + more</t>
  </si>
  <si>
    <t>SiO2</t>
  </si>
  <si>
    <t>SiCl4 Si2Cl6 + more</t>
  </si>
  <si>
    <t>Phosphor</t>
  </si>
  <si>
    <t>phosphore</t>
  </si>
  <si>
    <t>fósforo</t>
  </si>
  <si>
    <t>fosforo</t>
  </si>
  <si>
    <t>monoclinic</t>
  </si>
  <si>
    <t>7723-14-0</t>
  </si>
  <si>
    <t>white</t>
  </si>
  <si>
    <t>Apatite (phosphate)</t>
  </si>
  <si>
    <t>white-yellow</t>
  </si>
  <si>
    <t>(P4) pyrophoric, 15 forms</t>
  </si>
  <si>
    <t>special: P4 tetrahedra</t>
  </si>
  <si>
    <t>fertilizer, detergents</t>
  </si>
  <si>
    <t>vigorous,=&gt;P4O10, ignites</t>
  </si>
  <si>
    <t>mild, =&gt;NOx</t>
  </si>
  <si>
    <t>mild, =&gt;PH3, may ignite</t>
  </si>
  <si>
    <t>PH3 P2H4 + more</t>
  </si>
  <si>
    <t>P4O10 P4O6</t>
  </si>
  <si>
    <t>PCl3 PCl5 P2Cl4</t>
  </si>
  <si>
    <t>Schwefel</t>
  </si>
  <si>
    <t>soufre</t>
  </si>
  <si>
    <t>azufre</t>
  </si>
  <si>
    <t>zolfo</t>
  </si>
  <si>
    <t>orthorhombic</t>
  </si>
  <si>
    <t>7704-34-9</t>
  </si>
  <si>
    <t>yellow</t>
  </si>
  <si>
    <t>Sulfur,pyrite,natural gas</t>
  </si>
  <si>
    <t>yellow(pale)</t>
  </si>
  <si>
    <t>(S8)brittle, 19 forms</t>
  </si>
  <si>
    <t>S8 rings</t>
  </si>
  <si>
    <t>rubber, batteries (H2SO4)</t>
  </si>
  <si>
    <t>vigorous, w/ht =&gt;SO2</t>
  </si>
  <si>
    <t>mild, =&gt;H2SO4, NOx</t>
  </si>
  <si>
    <t>H2S</t>
  </si>
  <si>
    <t>SO2 SO3</t>
  </si>
  <si>
    <t>S2Cl2 SCl2</t>
  </si>
  <si>
    <t>Chlor</t>
  </si>
  <si>
    <t>chlore</t>
  </si>
  <si>
    <t>cloro</t>
  </si>
  <si>
    <t>Halite, brine (misc)</t>
  </si>
  <si>
    <t>greenish-yellow</t>
  </si>
  <si>
    <t>diatomic(Cl2), corrosive</t>
  </si>
  <si>
    <t>layers of Cl2</t>
  </si>
  <si>
    <t>bleach (NaOCl), PVC pipe</t>
  </si>
  <si>
    <t>mild,=&gt;HOCl, Cl-, Cl2(aq)</t>
  </si>
  <si>
    <t>mild, =&gt;HOCl, Cl-</t>
  </si>
  <si>
    <t>mild, =&gt;HClOx, NOxCl, NOx</t>
  </si>
  <si>
    <t>mild, =&gt;OCl-, Cl-</t>
  </si>
  <si>
    <t>Cl2</t>
  </si>
  <si>
    <t>argón</t>
  </si>
  <si>
    <t>argo</t>
  </si>
  <si>
    <t>7440-37-1</t>
  </si>
  <si>
    <t>Inert</t>
  </si>
  <si>
    <t>lasers, light bulbs</t>
  </si>
  <si>
    <t>Kalium</t>
  </si>
  <si>
    <t>potasio</t>
  </si>
  <si>
    <t>potassio</t>
  </si>
  <si>
    <t>7440-09-7</t>
  </si>
  <si>
    <t>Sylvite, carnallite (misc)</t>
  </si>
  <si>
    <t>silvery-white</t>
  </si>
  <si>
    <t>fertilizer, low-Na salt</t>
  </si>
  <si>
    <t>vigorous, =&gt;KO2</t>
  </si>
  <si>
    <t>vigorous, =&gt;H2, KOH</t>
  </si>
  <si>
    <t>vigorous, =&gt;H2, KCl</t>
  </si>
  <si>
    <t>vigorous, =&gt;H2, NOx, KNO3</t>
  </si>
  <si>
    <t>KH</t>
  </si>
  <si>
    <t>K2O</t>
  </si>
  <si>
    <t>Kalzium</t>
  </si>
  <si>
    <t>calcio</t>
  </si>
  <si>
    <t>7440-70-2</t>
  </si>
  <si>
    <t>Calcite (oxide)</t>
  </si>
  <si>
    <t>lime, cement</t>
  </si>
  <si>
    <t>vigorous, =&gt;CaO, Ca3N2</t>
  </si>
  <si>
    <t>mild, =&gt;H2, Ca(OH)2</t>
  </si>
  <si>
    <t>vigorous, =&gt;H2, CaCl2</t>
  </si>
  <si>
    <t>vigorous, =&gt;H2, Ca(NO3)2</t>
  </si>
  <si>
    <t>III B</t>
  </si>
  <si>
    <t>Skandium</t>
  </si>
  <si>
    <t>escandio</t>
  </si>
  <si>
    <t>scandio</t>
  </si>
  <si>
    <t>7440-20-2</t>
  </si>
  <si>
    <t>U extractn by-product</t>
  </si>
  <si>
    <t>no significant uses</t>
  </si>
  <si>
    <t>vigorous, =&gt;Sc2O3</t>
  </si>
  <si>
    <t>mild, =&gt;H2, Sc(OH)3</t>
  </si>
  <si>
    <t>mild, =&gt;H2, ScCl3</t>
  </si>
  <si>
    <t>mild, =&gt;Sc(NO3)3</t>
  </si>
  <si>
    <t>ScH2 ScH3</t>
  </si>
  <si>
    <t>Sc2O3</t>
  </si>
  <si>
    <t>ScCl3</t>
  </si>
  <si>
    <t>IV B</t>
  </si>
  <si>
    <t>Titan</t>
  </si>
  <si>
    <t>titane</t>
  </si>
  <si>
    <t>titanio</t>
  </si>
  <si>
    <t>7440-32-6</t>
  </si>
  <si>
    <t>Ilmenite, rutile(oxide)</t>
  </si>
  <si>
    <t>gray</t>
  </si>
  <si>
    <t>max strength/weight ratio</t>
  </si>
  <si>
    <t>steel,white pigment(TiO2)</t>
  </si>
  <si>
    <t>mild, w/ht =&gt;TiO2, TiN</t>
  </si>
  <si>
    <t>TiH2</t>
  </si>
  <si>
    <t>TiO Ti2O3 TiO2 + more</t>
  </si>
  <si>
    <t>TiCl2 TiCl3 TiCl4</t>
  </si>
  <si>
    <t>V B</t>
  </si>
  <si>
    <t>vanadio</t>
  </si>
  <si>
    <t>7440-62-2</t>
  </si>
  <si>
    <t>U, Pb vanadates (misc)</t>
  </si>
  <si>
    <t>bright white</t>
  </si>
  <si>
    <t>tool steel, V2O5 catalyst</t>
  </si>
  <si>
    <t>mild, w/ht =&gt;V2O5, VN</t>
  </si>
  <si>
    <t>mild</t>
  </si>
  <si>
    <t>VH VH2</t>
  </si>
  <si>
    <t>VO V2O3 VO2 V2O5</t>
  </si>
  <si>
    <t>VCl2 VCl3 VCl4</t>
  </si>
  <si>
    <t>VI B</t>
  </si>
  <si>
    <t>Chrom</t>
  </si>
  <si>
    <t>chrome</t>
  </si>
  <si>
    <t>cromo</t>
  </si>
  <si>
    <t>[Ar] 4s1 3d5</t>
  </si>
  <si>
    <t>7440-47-3</t>
  </si>
  <si>
    <t>Chromite (oxide)</t>
  </si>
  <si>
    <t>hard</t>
  </si>
  <si>
    <t>CrO2 tape, paint, steel</t>
  </si>
  <si>
    <t>mild, =&gt;H2, CrCl3</t>
  </si>
  <si>
    <t>CrH</t>
  </si>
  <si>
    <t>Cr2O3 CrO2 CrO3+non-stoich</t>
  </si>
  <si>
    <t>CrCl2 CrCl3</t>
  </si>
  <si>
    <t>VII B</t>
  </si>
  <si>
    <t>Mangan</t>
  </si>
  <si>
    <t>manganèse</t>
  </si>
  <si>
    <t>manganeso</t>
  </si>
  <si>
    <t>7439-96-5</t>
  </si>
  <si>
    <t>Pyrolusite,psilomelane(oxide)</t>
  </si>
  <si>
    <t>gray-white</t>
  </si>
  <si>
    <t>hard, brittle</t>
  </si>
  <si>
    <t>special:complex (cubic)</t>
  </si>
  <si>
    <t>steel, dry cells(MnO2)</t>
  </si>
  <si>
    <t>mild, w/ht =&gt;Mn3O4, Mn3N2</t>
  </si>
  <si>
    <t>mild, =&gt;H2, MnCl2</t>
  </si>
  <si>
    <t>mild, =&gt;Mn(NO3)2, NOx</t>
  </si>
  <si>
    <t>MnO Mn3O4 Mn2O3 MnO2 Mn2O7</t>
  </si>
  <si>
    <t>MnCl2</t>
  </si>
  <si>
    <t>VIII B</t>
  </si>
  <si>
    <t>Eisen</t>
  </si>
  <si>
    <t>fer</t>
  </si>
  <si>
    <t>hierro</t>
  </si>
  <si>
    <t>ferro</t>
  </si>
  <si>
    <t>7439-89-6</t>
  </si>
  <si>
    <t>Hematite,magnetite(oxide)</t>
  </si>
  <si>
    <t>fairly soft when pure</t>
  </si>
  <si>
    <t>steel</t>
  </si>
  <si>
    <t>mild, =&gt;Fe3O4</t>
  </si>
  <si>
    <t>mild, =&gt;H2, FeCl2</t>
  </si>
  <si>
    <t>FeO Fe3O4 Fe2O3</t>
  </si>
  <si>
    <t>FeCl2 FeCl3</t>
  </si>
  <si>
    <t>Kobalt</t>
  </si>
  <si>
    <t>cobalto</t>
  </si>
  <si>
    <t>7440-48-4</t>
  </si>
  <si>
    <t>Co sulfides &amp; arsenides</t>
  </si>
  <si>
    <t>bluish-white</t>
  </si>
  <si>
    <t>magnets, Co glass (blue)</t>
  </si>
  <si>
    <t>mild, w/ht =&gt;Co3O4</t>
  </si>
  <si>
    <t>mild, =&gt;H2, CoCl2</t>
  </si>
  <si>
    <t>vigorous, =&gt;Co(NO3)2, NOx</t>
  </si>
  <si>
    <t>CoO Co3O4</t>
  </si>
  <si>
    <t>CoCl2</t>
  </si>
  <si>
    <t>níquel</t>
  </si>
  <si>
    <t>nichelio</t>
  </si>
  <si>
    <t>7440-02-0</t>
  </si>
  <si>
    <t>sulfides, oxide/silicates</t>
  </si>
  <si>
    <t>hard, takes a high polish</t>
  </si>
  <si>
    <t>alloys, coins, batteries</t>
  </si>
  <si>
    <t>mild, w/ht =&gt;NiO</t>
  </si>
  <si>
    <t>mild, =&gt;H2, NiCl2</t>
  </si>
  <si>
    <t>NiH</t>
  </si>
  <si>
    <t>NiCl2</t>
  </si>
  <si>
    <t>I B</t>
  </si>
  <si>
    <t>Kupfer</t>
  </si>
  <si>
    <t>cuivre</t>
  </si>
  <si>
    <t>cobre</t>
  </si>
  <si>
    <t>rame</t>
  </si>
  <si>
    <t>[Ar] 4s1 3d10</t>
  </si>
  <si>
    <t>7440-50-8</t>
  </si>
  <si>
    <t>Cu pyrite,chalcocite(sulfide)</t>
  </si>
  <si>
    <t>orange-red</t>
  </si>
  <si>
    <t>soft, ductile</t>
  </si>
  <si>
    <t>wire, bronze, coins</t>
  </si>
  <si>
    <t>mild, w/ht =&gt;CuO, Cu2O</t>
  </si>
  <si>
    <t>mild, =&gt;Cu(NO3)2, NOx</t>
  </si>
  <si>
    <t>CuH</t>
  </si>
  <si>
    <t>Cu2O CuO</t>
  </si>
  <si>
    <t>CuCl CuCl2</t>
  </si>
  <si>
    <t>II B</t>
  </si>
  <si>
    <t>Zink</t>
  </si>
  <si>
    <t>zinco</t>
  </si>
  <si>
    <t>7440-66-6</t>
  </si>
  <si>
    <t>Sphalerite (sulfide)</t>
  </si>
  <si>
    <t>brittle</t>
  </si>
  <si>
    <t>distorted hcp structure</t>
  </si>
  <si>
    <t>batteries, galvanizing</t>
  </si>
  <si>
    <t>vigorous, =&gt;ZnO</t>
  </si>
  <si>
    <t>mild, =&gt;H2, ZnCl2</t>
  </si>
  <si>
    <t>vigorous, =&gt;Zn(NO3)2, NOx</t>
  </si>
  <si>
    <t>mild, =&gt;[Zn(OH)4](2-), H2</t>
  </si>
  <si>
    <t>ZnH2</t>
  </si>
  <si>
    <t>ZnCl2</t>
  </si>
  <si>
    <t>galio</t>
  </si>
  <si>
    <t>gallio</t>
  </si>
  <si>
    <t>7440-55-3</t>
  </si>
  <si>
    <t>silvery-blue</t>
  </si>
  <si>
    <t>melts near r.t.wets glass</t>
  </si>
  <si>
    <t>special: complex</t>
  </si>
  <si>
    <t>photocells, transistors</t>
  </si>
  <si>
    <t>mild, =&gt;Ga2O3</t>
  </si>
  <si>
    <t>mild, =&gt;GaCl3, H2</t>
  </si>
  <si>
    <t>mild, =&gt;[Ga(OH)4]2-, H2</t>
  </si>
  <si>
    <t>GaH3</t>
  </si>
  <si>
    <t>Ga2O3</t>
  </si>
  <si>
    <t>GaCl Ga2Cl6</t>
  </si>
  <si>
    <t>germanio</t>
  </si>
  <si>
    <t>7440-56-2</t>
  </si>
  <si>
    <t>Zn smelting by-product</t>
  </si>
  <si>
    <t>semimetal, brittle</t>
  </si>
  <si>
    <t>diamond</t>
  </si>
  <si>
    <t>transistor, wide-ang lens</t>
  </si>
  <si>
    <t>mild, w/ht =&gt;GeO2</t>
  </si>
  <si>
    <t>mild, =&gt;Ge(IV), NOx</t>
  </si>
  <si>
    <t>GeH4 Ge2H6 + more</t>
  </si>
  <si>
    <t>GeO GeO2</t>
  </si>
  <si>
    <t>GeCl2 GeCl4</t>
  </si>
  <si>
    <t>Arsen</t>
  </si>
  <si>
    <t>arsénico</t>
  </si>
  <si>
    <t>arsenico</t>
  </si>
  <si>
    <t>7440-38-2</t>
  </si>
  <si>
    <t xml:space="preserve">sublimes (28 atm) </t>
  </si>
  <si>
    <t>Arsenopyrite, enargite (misc)</t>
  </si>
  <si>
    <t>semimetal,brittle,3 forms</t>
  </si>
  <si>
    <t>photocells (GaAs), poisons</t>
  </si>
  <si>
    <t>mild, w/ht =&gt;As4O6</t>
  </si>
  <si>
    <t>mild, w/ht =&gt;H3AsO4, NOx</t>
  </si>
  <si>
    <t>AsH3</t>
  </si>
  <si>
    <t>As2O3</t>
  </si>
  <si>
    <t>AsCl3 AsCl5</t>
  </si>
  <si>
    <t>Selen</t>
  </si>
  <si>
    <t>sélénium</t>
  </si>
  <si>
    <t>selenio</t>
  </si>
  <si>
    <t>7782-49-2</t>
  </si>
  <si>
    <t>Cu smelting by-product</t>
  </si>
  <si>
    <t>6 forms</t>
  </si>
  <si>
    <t>parallel chains</t>
  </si>
  <si>
    <t>Xerography, medicines</t>
  </si>
  <si>
    <t>vigorous, w/ht =&gt;SeO2</t>
  </si>
  <si>
    <t>mild, =&gt;H2SeO3, NOx</t>
  </si>
  <si>
    <t>SeH2</t>
  </si>
  <si>
    <t>SeO2 SeO3</t>
  </si>
  <si>
    <t>Se2Cl2 Se4Cl16</t>
  </si>
  <si>
    <t>Brom</t>
  </si>
  <si>
    <t>brome</t>
  </si>
  <si>
    <t>bromo</t>
  </si>
  <si>
    <t>l</t>
  </si>
  <si>
    <t>Seawater, brines</t>
  </si>
  <si>
    <t>red-brown</t>
  </si>
  <si>
    <t>diatomic,corrosive,liquid</t>
  </si>
  <si>
    <t xml:space="preserve">layers of Br2 </t>
  </si>
  <si>
    <t>pesticides,photography</t>
  </si>
  <si>
    <t>none, dissolves Br2(aq)</t>
  </si>
  <si>
    <t>mild, =&gt;OBr-, Br-</t>
  </si>
  <si>
    <t>Br2O BrO2</t>
  </si>
  <si>
    <t>criptón</t>
  </si>
  <si>
    <t>kripto</t>
  </si>
  <si>
    <t>7439-90-9</t>
  </si>
  <si>
    <t>unreactive</t>
  </si>
  <si>
    <t>lamps, UV-laser</t>
  </si>
  <si>
    <t>rubidio</t>
  </si>
  <si>
    <t>7440-17-7</t>
  </si>
  <si>
    <t>Li extractn by-product</t>
  </si>
  <si>
    <t>photocells</t>
  </si>
  <si>
    <t>vigorous, =&gt;RbO2</t>
  </si>
  <si>
    <t>vigorous, =&gt;H2, RbOH</t>
  </si>
  <si>
    <t>vigorous, =&gt;H2, RbCl</t>
  </si>
  <si>
    <t>vigorous,=&gt;RbNO3, H2, NOx</t>
  </si>
  <si>
    <t>RbH</t>
  </si>
  <si>
    <t>Rb2O</t>
  </si>
  <si>
    <t>RbCl</t>
  </si>
  <si>
    <t>estroncio</t>
  </si>
  <si>
    <t>stronzio</t>
  </si>
  <si>
    <t>7440-24-6</t>
  </si>
  <si>
    <t>Celestite (sulfide)</t>
  </si>
  <si>
    <t>tarnishes</t>
  </si>
  <si>
    <t>fireworks (red flame)</t>
  </si>
  <si>
    <t>vigorous, =&gt;SrO, Sr2N3</t>
  </si>
  <si>
    <t>mild, =&gt;H2, Sr(OH)2</t>
  </si>
  <si>
    <t>vigorous, =&gt;H2, SrCl2</t>
  </si>
  <si>
    <t>vigorous, =&gt;Sr(NO3)2, H2</t>
  </si>
  <si>
    <t>SrH2</t>
  </si>
  <si>
    <t>itrio</t>
  </si>
  <si>
    <t>ittrio</t>
  </si>
  <si>
    <t>7440-65-5</t>
  </si>
  <si>
    <t>xenotime (phosphate)</t>
  </si>
  <si>
    <t>forms protective oxide</t>
  </si>
  <si>
    <t>YAG laser, TV phosphor</t>
  </si>
  <si>
    <t>vigorous, =&gt;Y2O3</t>
  </si>
  <si>
    <t>mild, =&gt;H2, Y(OH)3</t>
  </si>
  <si>
    <t>mild, =&gt;H2, YCl3</t>
  </si>
  <si>
    <t>vigorous, =&gt;Y(NO3)3</t>
  </si>
  <si>
    <t>YH2 YH3</t>
  </si>
  <si>
    <t>Y2O3</t>
  </si>
  <si>
    <t>YCl3</t>
  </si>
  <si>
    <t>Zirkonium</t>
  </si>
  <si>
    <t>circonio</t>
  </si>
  <si>
    <t>zirconio</t>
  </si>
  <si>
    <t>7440-67-7</t>
  </si>
  <si>
    <t>Zircon (silicate)</t>
  </si>
  <si>
    <t>grayish-white</t>
  </si>
  <si>
    <t>hard, relatively inert</t>
  </si>
  <si>
    <t>deodorants, fuel rod clad</t>
  </si>
  <si>
    <t>mild, w/ht =&gt;Zr2O3</t>
  </si>
  <si>
    <t>ZrH2</t>
  </si>
  <si>
    <t>ZrO2</t>
  </si>
  <si>
    <t>ZrCl3 ZrCl4</t>
  </si>
  <si>
    <t>Niob</t>
  </si>
  <si>
    <t>niobio</t>
  </si>
  <si>
    <t>[Kr] 5s1 4d4</t>
  </si>
  <si>
    <t>7440-03-1</t>
  </si>
  <si>
    <t>columbite (oxide)</t>
  </si>
  <si>
    <t>stainless steels, magnets</t>
  </si>
  <si>
    <t>none, w/ht =&gt;Nb2O3</t>
  </si>
  <si>
    <t>NbH NbH2</t>
  </si>
  <si>
    <t>NbO NbO2 Nb2O5</t>
  </si>
  <si>
    <t>NbCl3 NbCl4 NbCl5</t>
  </si>
  <si>
    <t>Molybdän</t>
  </si>
  <si>
    <t>molybdène</t>
  </si>
  <si>
    <t>molibdeno</t>
  </si>
  <si>
    <t>[Kr] 5s1 4d5</t>
  </si>
  <si>
    <t>7439-98-7</t>
  </si>
  <si>
    <t>Molybdenite (sulfide)</t>
  </si>
  <si>
    <t>very hard</t>
  </si>
  <si>
    <t>catalysts, tool steel</t>
  </si>
  <si>
    <t>none, w/ht =&gt;MoO3</t>
  </si>
  <si>
    <t>MoO2 MoO3</t>
  </si>
  <si>
    <t>MoClx [x=2-6]</t>
  </si>
  <si>
    <t>technétium</t>
  </si>
  <si>
    <t>tecnecio</t>
  </si>
  <si>
    <t>tecnezio</t>
  </si>
  <si>
    <t>7440-26-8</t>
  </si>
  <si>
    <t>Synthetic (U fission)</t>
  </si>
  <si>
    <t>silvery gray</t>
  </si>
  <si>
    <t>Radioactive, man made</t>
  </si>
  <si>
    <t>medical imaging agents</t>
  </si>
  <si>
    <t>mild, w/ht, =&gt;Tc2O7</t>
  </si>
  <si>
    <t>mild, =&gt;HTcO4</t>
  </si>
  <si>
    <t>TcO2 Tc2O7</t>
  </si>
  <si>
    <t>TcCl4</t>
  </si>
  <si>
    <t>ruthénium</t>
  </si>
  <si>
    <t>rutenio</t>
  </si>
  <si>
    <t>[Kr] 5s1 4d7</t>
  </si>
  <si>
    <t>7440-18-8</t>
  </si>
  <si>
    <t>nickel ores (sulfides)</t>
  </si>
  <si>
    <t>catalysts</t>
  </si>
  <si>
    <t>none below 800 deg.C</t>
  </si>
  <si>
    <t>RuO2 RuO4</t>
  </si>
  <si>
    <t>RuCl2 RuCl3</t>
  </si>
  <si>
    <t>rodio</t>
  </si>
  <si>
    <t>[Kr] 5s1 4d8</t>
  </si>
  <si>
    <t>7440-16-6</t>
  </si>
  <si>
    <t>forms hard coatings</t>
  </si>
  <si>
    <t>catalysts, elec. contacts</t>
  </si>
  <si>
    <t>none, w/ht =&gt;Rh2O3</t>
  </si>
  <si>
    <t>Rh2O3 RhO2</t>
  </si>
  <si>
    <t>RhCl3</t>
  </si>
  <si>
    <t>paladio</t>
  </si>
  <si>
    <t>palladio</t>
  </si>
  <si>
    <t>[Kr] (5s0) 4d10</t>
  </si>
  <si>
    <t>7440-05-3</t>
  </si>
  <si>
    <t>absorbs H2</t>
  </si>
  <si>
    <t>catalysts, dental crowns</t>
  </si>
  <si>
    <t>mild, w/ht, =&gt;PdO</t>
  </si>
  <si>
    <t>mild, =&gt;Pd(NO3)2</t>
  </si>
  <si>
    <t>PdHx x&lt;1 non-stoich</t>
  </si>
  <si>
    <t>PdO</t>
  </si>
  <si>
    <t>PdCl2</t>
  </si>
  <si>
    <t>Silber</t>
  </si>
  <si>
    <t>argent</t>
  </si>
  <si>
    <t>plata</t>
  </si>
  <si>
    <t>argento</t>
  </si>
  <si>
    <t>[Kr] 5s1 4d10</t>
  </si>
  <si>
    <t>7440-22-4</t>
  </si>
  <si>
    <t>Argentite (sulfide)</t>
  </si>
  <si>
    <t>soft, ductile, tarnishes</t>
  </si>
  <si>
    <t>film(AgBr),coins,jewelry</t>
  </si>
  <si>
    <t>mild, =&gt;Ag2O</t>
  </si>
  <si>
    <t>mild, =&gt;AgNO3</t>
  </si>
  <si>
    <t>Kadmium</t>
  </si>
  <si>
    <t>cadmio</t>
  </si>
  <si>
    <t>7440-43-9</t>
  </si>
  <si>
    <t>battery,yel. pigment(CdS)</t>
  </si>
  <si>
    <t>mild, w/ht =&gt;CdO</t>
  </si>
  <si>
    <t>mild, =&gt;H2, Cd(Cl)2</t>
  </si>
  <si>
    <t>mild, =&gt;Cd(NO3)2, NOx</t>
  </si>
  <si>
    <t>CdCl2</t>
  </si>
  <si>
    <t>indio</t>
  </si>
  <si>
    <t>tetragonal</t>
  </si>
  <si>
    <t>7440-74-6</t>
  </si>
  <si>
    <t>Zn/Pb smelting by-product</t>
  </si>
  <si>
    <t>distorted fcc structure</t>
  </si>
  <si>
    <t>transistors, photocells</t>
  </si>
  <si>
    <t>mild, =&gt;In2O3</t>
  </si>
  <si>
    <t>mild, =&gt;H2, InCl3</t>
  </si>
  <si>
    <t>mild, =&gt;In(NO3)3</t>
  </si>
  <si>
    <t>In2O3</t>
  </si>
  <si>
    <t>InCl InCl3</t>
  </si>
  <si>
    <t>Zinn</t>
  </si>
  <si>
    <t>Étain</t>
  </si>
  <si>
    <t>estaño</t>
  </si>
  <si>
    <t>stagno</t>
  </si>
  <si>
    <t>7440-31-5</t>
  </si>
  <si>
    <t>Cassiterite (oxide)</t>
  </si>
  <si>
    <t>resists corrosion;2 forms</t>
  </si>
  <si>
    <t>distorted diamond</t>
  </si>
  <si>
    <t>solder, pewter, bronze</t>
  </si>
  <si>
    <t>mild, w/ht, =&gt;SnO2</t>
  </si>
  <si>
    <t>mild, =&gt;SnO2, NOx</t>
  </si>
  <si>
    <t>mild, =&gt;H2, [Sn(OH)6] 2-</t>
  </si>
  <si>
    <t>SnH4 Sn2H6</t>
  </si>
  <si>
    <t>SnO SnO2</t>
  </si>
  <si>
    <t>SnCl2 SnCl4</t>
  </si>
  <si>
    <t>Antimon</t>
  </si>
  <si>
    <t>antimoine</t>
  </si>
  <si>
    <t>antimonio</t>
  </si>
  <si>
    <t>7440-36-0</t>
  </si>
  <si>
    <t>Stibnite (sulfide)</t>
  </si>
  <si>
    <t>brittle; 5 forms</t>
  </si>
  <si>
    <t>Pb alloy(battery), dyeing</t>
  </si>
  <si>
    <t>mild, w/ht, =&gt;Sb2Ox x=3-5</t>
  </si>
  <si>
    <t>mild, =&gt;Sb2O5</t>
  </si>
  <si>
    <t>SbH3</t>
  </si>
  <si>
    <t>Sb2O3 Sb2O4 Sb2O5</t>
  </si>
  <si>
    <t>SbCl3 SbCl5</t>
  </si>
  <si>
    <t>Tellur</t>
  </si>
  <si>
    <t>tellure</t>
  </si>
  <si>
    <t>teluro</t>
  </si>
  <si>
    <t>tellurio</t>
  </si>
  <si>
    <t>13494-80-9</t>
  </si>
  <si>
    <t>semiconductors, steel</t>
  </si>
  <si>
    <t>mild, w/ht, =&gt;TeO2</t>
  </si>
  <si>
    <t>mild, =&gt;Te(IV)</t>
  </si>
  <si>
    <t>H2Te</t>
  </si>
  <si>
    <t>TeO2 TeO3</t>
  </si>
  <si>
    <t>Te2Cl Te3Cl2 Te4Cl16</t>
  </si>
  <si>
    <t>Iod (Jod)</t>
  </si>
  <si>
    <t>iode</t>
  </si>
  <si>
    <t>yodo</t>
  </si>
  <si>
    <t>iodio</t>
  </si>
  <si>
    <t>Brines, Chilean nitrate (misc)</t>
  </si>
  <si>
    <t>bluish-black</t>
  </si>
  <si>
    <t>diatomic</t>
  </si>
  <si>
    <t>layers of I2</t>
  </si>
  <si>
    <t>nutrient, antiseptic</t>
  </si>
  <si>
    <t>none, dissolves slightly</t>
  </si>
  <si>
    <t>mild, =&gt;HIO3</t>
  </si>
  <si>
    <t>mild, =&gt;OI-, I-</t>
  </si>
  <si>
    <t>I2O5 I4O9 I2O4</t>
  </si>
  <si>
    <t>ICl ICl3</t>
  </si>
  <si>
    <t>xénon</t>
  </si>
  <si>
    <t>xenón</t>
  </si>
  <si>
    <t>xeno</t>
  </si>
  <si>
    <t>7440-63-3</t>
  </si>
  <si>
    <t>UV-laser, hi intens lamps</t>
  </si>
  <si>
    <t>XeO3 XeO4</t>
  </si>
  <si>
    <t>Zäsium</t>
  </si>
  <si>
    <t>césium</t>
  </si>
  <si>
    <t>cesio</t>
  </si>
  <si>
    <t>7440-46-2</t>
  </si>
  <si>
    <t>yellow/silvery</t>
  </si>
  <si>
    <t>softest metal</t>
  </si>
  <si>
    <t>photocells, IR lamps</t>
  </si>
  <si>
    <t>vigorous, =&gt;CsO2</t>
  </si>
  <si>
    <t>vigorous, =&gt;H2, CsOH</t>
  </si>
  <si>
    <t>vigorous, =&gt;H2, CsCl</t>
  </si>
  <si>
    <t>vigorous, =&gt;CsNO3</t>
  </si>
  <si>
    <t>CsH</t>
  </si>
  <si>
    <t>Cs2O</t>
  </si>
  <si>
    <t>baryum</t>
  </si>
  <si>
    <t>bario</t>
  </si>
  <si>
    <t>7440-39-3</t>
  </si>
  <si>
    <t>Barite (sulfate)</t>
  </si>
  <si>
    <t>X-ray imaging agnt(BaSO4)</t>
  </si>
  <si>
    <t>vigorous,wt/ht=&gt;BaO,Ba2N3</t>
  </si>
  <si>
    <t>vigorous, =&gt;H2, Ba(OH)2</t>
  </si>
  <si>
    <t>vigorous, =&gt;H2, BaCl2</t>
  </si>
  <si>
    <t>mild, =&gt;Ba(NO3)2</t>
  </si>
  <si>
    <t>BaH2</t>
  </si>
  <si>
    <t>lanthanides</t>
  </si>
  <si>
    <t>Lanthan</t>
  </si>
  <si>
    <t>lanthane</t>
  </si>
  <si>
    <t>lantano</t>
  </si>
  <si>
    <t>lantanio</t>
  </si>
  <si>
    <t>7439-91-0</t>
  </si>
  <si>
    <t>Monazite(phosphate),bastnaesite</t>
  </si>
  <si>
    <t>soft, malleable</t>
  </si>
  <si>
    <t xml:space="preserve"> cp: close packed (ABCB)</t>
  </si>
  <si>
    <t>lighter flints, CRTs</t>
  </si>
  <si>
    <t>vigorous, w/ht =&gt;La2O3</t>
  </si>
  <si>
    <t>mild, =&gt;H2, La(OH)3</t>
  </si>
  <si>
    <t>mild, =&gt;H2, LaCl3</t>
  </si>
  <si>
    <t>mild, =&gt;La(NO3)3</t>
  </si>
  <si>
    <t>LaH2 LaH3</t>
  </si>
  <si>
    <t>La2O3</t>
  </si>
  <si>
    <t>LaCl3</t>
  </si>
  <si>
    <t>Zer</t>
  </si>
  <si>
    <t>cérium</t>
  </si>
  <si>
    <t>cerio</t>
  </si>
  <si>
    <t>7440-45-1</t>
  </si>
  <si>
    <t>malleable</t>
  </si>
  <si>
    <t>self-cleaning ovens(CeO2)</t>
  </si>
  <si>
    <t>vigorous, w/ht =&gt;CeO2</t>
  </si>
  <si>
    <t>mild, =&gt;H2, Ce(OH)3</t>
  </si>
  <si>
    <t>vigorous, =&gt;H2, CeCl3</t>
  </si>
  <si>
    <t>mild, =&gt;Ce(NO3)3</t>
  </si>
  <si>
    <t>CeH2 CeH3</t>
  </si>
  <si>
    <t>Ce2O3 CeO2</t>
  </si>
  <si>
    <t>CeCl3</t>
  </si>
  <si>
    <t>Praseodym</t>
  </si>
  <si>
    <t>praséodyme</t>
  </si>
  <si>
    <t>prosedimio</t>
  </si>
  <si>
    <t>praseodimio</t>
  </si>
  <si>
    <t>7440-10-0</t>
  </si>
  <si>
    <t>alloys, Welder's mask</t>
  </si>
  <si>
    <t>vigorous, =&gt;Pr6O11 approx</t>
  </si>
  <si>
    <t>mild, =&gt;H2, Pr(OH)3</t>
  </si>
  <si>
    <t>mild, =&gt;H2, PrCl3</t>
  </si>
  <si>
    <t>mild, =&gt;Pr(NO3)3</t>
  </si>
  <si>
    <t>PrH2 PrH3</t>
  </si>
  <si>
    <t>PrO2 Pr6O11</t>
  </si>
  <si>
    <t>PrCl3</t>
  </si>
  <si>
    <t>Neodym</t>
  </si>
  <si>
    <t>néodyme</t>
  </si>
  <si>
    <t>neodimio</t>
  </si>
  <si>
    <t>7440-00-8</t>
  </si>
  <si>
    <t>vigorous, w/ht =&gt;Nd2O3</t>
  </si>
  <si>
    <t>mild, =&gt;H2, Nd(OH)3</t>
  </si>
  <si>
    <t>mild, =&gt;H2, NdCl3</t>
  </si>
  <si>
    <t>mild, =&gt;Nd(NO3)3</t>
  </si>
  <si>
    <t>NdH2 NdH3</t>
  </si>
  <si>
    <t>Nd2O3</t>
  </si>
  <si>
    <t>NdCl2 NdCl3</t>
  </si>
  <si>
    <t>prométhium</t>
  </si>
  <si>
    <t>promecio</t>
  </si>
  <si>
    <t>promezio</t>
  </si>
  <si>
    <t>7440-12-2</t>
  </si>
  <si>
    <t>Synthetic</t>
  </si>
  <si>
    <t>Radioactive</t>
  </si>
  <si>
    <t>nuclear battery</t>
  </si>
  <si>
    <t>vigorous, =&gt;Pm2O3</t>
  </si>
  <si>
    <t>mild, =&gt;H2, Pm(OH)3</t>
  </si>
  <si>
    <t>mild, =&gt;H2, PmCl3</t>
  </si>
  <si>
    <t>mild, =&gt;Pm(NO3)3</t>
  </si>
  <si>
    <t>Pm2O3</t>
  </si>
  <si>
    <t>samario</t>
  </si>
  <si>
    <t>7440-19-9</t>
  </si>
  <si>
    <t xml:space="preserve"> cp: cls pkd (ABCBCACAB)</t>
  </si>
  <si>
    <t>alloys, headphones</t>
  </si>
  <si>
    <t>vigorous, =&gt;Sm2O3</t>
  </si>
  <si>
    <t>mild, =&gt;H2, Sm(OH)3</t>
  </si>
  <si>
    <t>mild, =&gt;H2, SmCl3</t>
  </si>
  <si>
    <t>mild, =&gt;Sm(NO3)3</t>
  </si>
  <si>
    <t>SmH2 SmH3</t>
  </si>
  <si>
    <t>Sm2O3</t>
  </si>
  <si>
    <t>SmCl2 SmCl3</t>
  </si>
  <si>
    <t>europio</t>
  </si>
  <si>
    <t>7440-53-3</t>
  </si>
  <si>
    <t>alloys, color TV phosphor</t>
  </si>
  <si>
    <t>vigorous, =&gt;Eu2O3</t>
  </si>
  <si>
    <t>mild, =&gt;H2, Eu(OH)3</t>
  </si>
  <si>
    <t>mild, =&gt;H2, EuCl3</t>
  </si>
  <si>
    <t>mild, =&gt;Eu(NO3)3</t>
  </si>
  <si>
    <t>EuH2</t>
  </si>
  <si>
    <t>Eu2O3</t>
  </si>
  <si>
    <t>EuCl2 EuCl3</t>
  </si>
  <si>
    <t>gadolineo</t>
  </si>
  <si>
    <t>gadolinio</t>
  </si>
  <si>
    <t>7440-54-2</t>
  </si>
  <si>
    <t>alloys, CD disk</t>
  </si>
  <si>
    <t>vigorous, =&gt;Gd2O3</t>
  </si>
  <si>
    <t>mild, =&gt;H2, Gd(OH)3</t>
  </si>
  <si>
    <t>mild, =&gt;H2, GdCl3</t>
  </si>
  <si>
    <t>mild, =&gt;Gd(NO3)3</t>
  </si>
  <si>
    <t>GdH2 GdH3</t>
  </si>
  <si>
    <t>Gd2O3</t>
  </si>
  <si>
    <t>GdCl3</t>
  </si>
  <si>
    <t>terbio</t>
  </si>
  <si>
    <t>7440-27-9</t>
  </si>
  <si>
    <t>alloys</t>
  </si>
  <si>
    <t>vigorous, =&gt;Tb4O7 (approx.)</t>
  </si>
  <si>
    <t>mild, =&gt;H2, Tb(OH)3</t>
  </si>
  <si>
    <t>mild, =&gt;H2, TbCl3</t>
  </si>
  <si>
    <t>mild, =&gt;Tb(NO3)3</t>
  </si>
  <si>
    <t>TbH2 TbH3</t>
  </si>
  <si>
    <t>TbO2 Tb4O7</t>
  </si>
  <si>
    <t>TbCl3</t>
  </si>
  <si>
    <t>disprosio</t>
  </si>
  <si>
    <t>7429-91-6</t>
  </si>
  <si>
    <t>neutron absorber</t>
  </si>
  <si>
    <t>vigorous, =&gt;Dy2O3</t>
  </si>
  <si>
    <t>mild, =&gt;H2, Dy(OH)3</t>
  </si>
  <si>
    <t>mild, =&gt;H2, DyCl3</t>
  </si>
  <si>
    <t>mild, =&gt;Dy(NO3)3</t>
  </si>
  <si>
    <t>DyH2 DyH3</t>
  </si>
  <si>
    <t>Dy2O3</t>
  </si>
  <si>
    <t>DyCl2 DyCl3</t>
  </si>
  <si>
    <t>holmio</t>
  </si>
  <si>
    <t>olmio</t>
  </si>
  <si>
    <t>7440-60-0</t>
  </si>
  <si>
    <t>vigorous, =&gt;Ho2O3</t>
  </si>
  <si>
    <t>mild, =&gt;H2, Ho(OH)3</t>
  </si>
  <si>
    <t>mild, =&gt;H2, HoCl3</t>
  </si>
  <si>
    <t>mild, =&gt;Ho(NO3)3</t>
  </si>
  <si>
    <t>HoH2 HoH3</t>
  </si>
  <si>
    <t>Ho2O3</t>
  </si>
  <si>
    <t>HoCl3</t>
  </si>
  <si>
    <t>erbio</t>
  </si>
  <si>
    <t>7440-52-0</t>
  </si>
  <si>
    <t>alloys, photogr. filter</t>
  </si>
  <si>
    <t>vigorous, =&gt;Er2O3</t>
  </si>
  <si>
    <t>mild, =&gt;H2, Er(OH)3</t>
  </si>
  <si>
    <t>mild, =&gt;H2, ErCl3</t>
  </si>
  <si>
    <t>mild, =&gt;Er(NO3)3</t>
  </si>
  <si>
    <t>ErH2 ErH3</t>
  </si>
  <si>
    <t>Er2O3</t>
  </si>
  <si>
    <t>ErCl3</t>
  </si>
  <si>
    <t>tulio</t>
  </si>
  <si>
    <t>7440-30-4</t>
  </si>
  <si>
    <t>vigorous, =&gt;Tm2O3</t>
  </si>
  <si>
    <t>mild, =&gt;H2, Tm(OH)3</t>
  </si>
  <si>
    <t>mild, =&gt;H2, TmCl3</t>
  </si>
  <si>
    <t>mild, =&gt;Tm(NO3)3</t>
  </si>
  <si>
    <t>TmH2 TmH3</t>
  </si>
  <si>
    <t>Tm2O3</t>
  </si>
  <si>
    <t>TmCl2 TmCl3</t>
  </si>
  <si>
    <t>iterbio</t>
  </si>
  <si>
    <t>itterbio</t>
  </si>
  <si>
    <t>7440-64-4</t>
  </si>
  <si>
    <t>vigorous, =&gt;Yb2O3</t>
  </si>
  <si>
    <t>mild, =&gt;H2, Yb(OH)3</t>
  </si>
  <si>
    <t>mild, =&gt;H2, YbCl3</t>
  </si>
  <si>
    <t>mild, =&gt;Yb(NO3)3</t>
  </si>
  <si>
    <t>YbH2 Yb2H5</t>
  </si>
  <si>
    <t>Yb2O3</t>
  </si>
  <si>
    <t>YbCl2 YbCl3</t>
  </si>
  <si>
    <t>lutécium</t>
  </si>
  <si>
    <t>lutecio</t>
  </si>
  <si>
    <t>lutezio</t>
  </si>
  <si>
    <t>7439-94-3</t>
  </si>
  <si>
    <t>vigorous, =&gt;Lu2O3</t>
  </si>
  <si>
    <t>mild, =&gt;H2, Lu(OH)3</t>
  </si>
  <si>
    <t>mild, =&gt;H2, LuCl3</t>
  </si>
  <si>
    <t>mild, =&gt;Lu(NO3)3</t>
  </si>
  <si>
    <t>LuH2 LuH3</t>
  </si>
  <si>
    <t>Lu2O3</t>
  </si>
  <si>
    <t>LuCl3</t>
  </si>
  <si>
    <t>hafnio</t>
  </si>
  <si>
    <t>7440-58-6</t>
  </si>
  <si>
    <t>nuclear control rods</t>
  </si>
  <si>
    <t>mild, w/ht, =&gt;HfO2</t>
  </si>
  <si>
    <t>HfH2</t>
  </si>
  <si>
    <t>HfO2</t>
  </si>
  <si>
    <t>HfCl3 HfCl4</t>
  </si>
  <si>
    <t>Tantal</t>
  </si>
  <si>
    <t>tantale</t>
  </si>
  <si>
    <t>tántalo</t>
  </si>
  <si>
    <t>tantalio</t>
  </si>
  <si>
    <t>7440-25-7</t>
  </si>
  <si>
    <t>Tantalite (oxide)</t>
  </si>
  <si>
    <t>hard, inert at &lt;100 deg.C</t>
  </si>
  <si>
    <t>surg. implants,heat exch.</t>
  </si>
  <si>
    <t>TaH</t>
  </si>
  <si>
    <t>TaO2 Ta2O5</t>
  </si>
  <si>
    <t>TaCl3 TaCl4 TaCl5</t>
  </si>
  <si>
    <t>Wolfram</t>
  </si>
  <si>
    <t>tungstène</t>
  </si>
  <si>
    <t>wolframio or tungsteno</t>
  </si>
  <si>
    <t>tungsteno</t>
  </si>
  <si>
    <t>7440-33-7</t>
  </si>
  <si>
    <t>Scheelite,wolframite(oxide)</t>
  </si>
  <si>
    <t>bluish-gray</t>
  </si>
  <si>
    <t>highest melting metal</t>
  </si>
  <si>
    <t>WC drill bits, bulb wire</t>
  </si>
  <si>
    <t>none, w/ht =&gt;WO3</t>
  </si>
  <si>
    <t>WO2 WO3</t>
  </si>
  <si>
    <t>WClx [x=2-6]</t>
  </si>
  <si>
    <t>rhénium</t>
  </si>
  <si>
    <t>renio</t>
  </si>
  <si>
    <t>7440-15-5</t>
  </si>
  <si>
    <t>high melting point</t>
  </si>
  <si>
    <t>catalysts, thermocouples</t>
  </si>
  <si>
    <t>mild, w/ht =&gt;Re2O7</t>
  </si>
  <si>
    <t>mild, =&gt;HReO4</t>
  </si>
  <si>
    <t>Re2O5 ReO3 Re2O7</t>
  </si>
  <si>
    <t>Re3Cl9 ReCl4 ReCl5 ReCl6</t>
  </si>
  <si>
    <t>osmio</t>
  </si>
  <si>
    <t>7440-04-02</t>
  </si>
  <si>
    <t>hard, dense, inert &lt;100 C</t>
  </si>
  <si>
    <t>hard alloys,phono needles</t>
  </si>
  <si>
    <t>mild, =&gt;OsO4</t>
  </si>
  <si>
    <t>OsO2 OsO4</t>
  </si>
  <si>
    <t>OsCl3 OsCl4 OsCl5</t>
  </si>
  <si>
    <t>iridio</t>
  </si>
  <si>
    <t>7439-88-5</t>
  </si>
  <si>
    <t>hard, densest el, inert</t>
  </si>
  <si>
    <t>Pt/Ir sparkplugs</t>
  </si>
  <si>
    <t>IrO2</t>
  </si>
  <si>
    <t>IrCl3</t>
  </si>
  <si>
    <t>Platin</t>
  </si>
  <si>
    <t>platine</t>
  </si>
  <si>
    <t>platino</t>
  </si>
  <si>
    <t>7440-06-4</t>
  </si>
  <si>
    <t>Inert, ductile</t>
  </si>
  <si>
    <t>jewelry, catalysts</t>
  </si>
  <si>
    <t>PtO2</t>
  </si>
  <si>
    <t>PtCl2 PtCl4</t>
  </si>
  <si>
    <t>or</t>
  </si>
  <si>
    <t>oro</t>
  </si>
  <si>
    <t>7440-57-5</t>
  </si>
  <si>
    <t>Gold, gold bearing rock (misc)</t>
  </si>
  <si>
    <t>golden yellow</t>
  </si>
  <si>
    <t>Inert, ductile malleable</t>
  </si>
  <si>
    <t>jewelry, electronics</t>
  </si>
  <si>
    <t>Au2O3</t>
  </si>
  <si>
    <t>AuCl AuCl3</t>
  </si>
  <si>
    <t>Quecksilber</t>
  </si>
  <si>
    <t>mercure</t>
  </si>
  <si>
    <t>mercurio</t>
  </si>
  <si>
    <t>7439-97-6</t>
  </si>
  <si>
    <t>Cinnabar (sulfide)</t>
  </si>
  <si>
    <t>liquid at r.t., volatile</t>
  </si>
  <si>
    <t>amalgams, Cl2, NaOH prod.</t>
  </si>
  <si>
    <t>none, w/ht (350C) =&gt;HgO</t>
  </si>
  <si>
    <t>mild, =&gt;NOx, Hg(NO3)2</t>
  </si>
  <si>
    <t>Hg2Cl2 HgCl2</t>
  </si>
  <si>
    <t>talio</t>
  </si>
  <si>
    <t>tallio</t>
  </si>
  <si>
    <t>7440-28-0</t>
  </si>
  <si>
    <t>IR detectors, photomult.</t>
  </si>
  <si>
    <t>mild, =&gt;Tl2O</t>
  </si>
  <si>
    <t>mild, =&gt;TlOH</t>
  </si>
  <si>
    <t>mild, =&gt;TlNO3</t>
  </si>
  <si>
    <t>Tl2O Tl2O3</t>
  </si>
  <si>
    <t>TlCl TlCl3</t>
  </si>
  <si>
    <t>Blei</t>
  </si>
  <si>
    <t>plomb</t>
  </si>
  <si>
    <t>plomo</t>
  </si>
  <si>
    <t>piombo</t>
  </si>
  <si>
    <t>7439-92-1</t>
  </si>
  <si>
    <t>Galena (sulfide)</t>
  </si>
  <si>
    <t>batteries, solder, paints</t>
  </si>
  <si>
    <t>mild, w/ht, =&gt;PbO</t>
  </si>
  <si>
    <t>mild, =&gt;NOx, Pb(NO3)2</t>
  </si>
  <si>
    <t>PbH4</t>
  </si>
  <si>
    <t>PbO Pb3O4 Pb2O3 PbO2</t>
  </si>
  <si>
    <t>PbCl2 PbCl4</t>
  </si>
  <si>
    <t>Wismut</t>
  </si>
  <si>
    <t>bismuto</t>
  </si>
  <si>
    <t>7440-69-9</t>
  </si>
  <si>
    <t>Pb smelting by-product</t>
  </si>
  <si>
    <t>antacid, fusible alloy</t>
  </si>
  <si>
    <t>mild, w/ht =&gt;Bi2O3</t>
  </si>
  <si>
    <t>mild, =&gt;Bi(NO3)3, NOx</t>
  </si>
  <si>
    <t>BiH3</t>
  </si>
  <si>
    <t>Bi2O3</t>
  </si>
  <si>
    <t>BiCl3 BiCl4</t>
  </si>
  <si>
    <t>polonio</t>
  </si>
  <si>
    <t>7440-08-6</t>
  </si>
  <si>
    <t>pitchblende, synthetic</t>
  </si>
  <si>
    <t>blue glow</t>
  </si>
  <si>
    <t>Radioactive; 2 forms</t>
  </si>
  <si>
    <t>special: simple cubic</t>
  </si>
  <si>
    <t>thermoelectric power</t>
  </si>
  <si>
    <t>mild, =&gt;PoO2</t>
  </si>
  <si>
    <t>mild, =&gt;PoCl2</t>
  </si>
  <si>
    <t>PoO PoO2</t>
  </si>
  <si>
    <t>PoCl2 PoCl4</t>
  </si>
  <si>
    <t>Astat</t>
  </si>
  <si>
    <t>astate</t>
  </si>
  <si>
    <t>astato</t>
  </si>
  <si>
    <t>7440-68-8</t>
  </si>
  <si>
    <t>Synthetic(Th or U decay)</t>
  </si>
  <si>
    <t>radón</t>
  </si>
  <si>
    <t>10043-92-2</t>
  </si>
  <si>
    <t>Synthetic(Ra-226 decay)</t>
  </si>
  <si>
    <t>Radioactive,air pollutant</t>
  </si>
  <si>
    <t>earthquake prediction</t>
  </si>
  <si>
    <t>Franzium</t>
  </si>
  <si>
    <t>francio</t>
  </si>
  <si>
    <t>7440-73-5</t>
  </si>
  <si>
    <t>Synthetic(U-235 decay)</t>
  </si>
  <si>
    <t>vigorous, =&gt;H2, FrOH</t>
  </si>
  <si>
    <t>vigorous, =&gt;H2, FrCl</t>
  </si>
  <si>
    <t>radio</t>
  </si>
  <si>
    <t>7440-14-4</t>
  </si>
  <si>
    <t>pitchblende(U-238 decay)</t>
  </si>
  <si>
    <t>Radioactive, luminescent</t>
  </si>
  <si>
    <t>neutron source</t>
  </si>
  <si>
    <t>vigorous, =&gt;RaO2, Ra3N2</t>
  </si>
  <si>
    <t>RaCl2</t>
  </si>
  <si>
    <t>actinides</t>
  </si>
  <si>
    <t>Aktinium</t>
  </si>
  <si>
    <t>actinio</t>
  </si>
  <si>
    <t>attinio</t>
  </si>
  <si>
    <t>7440-34-8</t>
  </si>
  <si>
    <t>mild, w/ht, =&gt;Ac2O3</t>
  </si>
  <si>
    <t>mild, =&gt;H2, Ac(OH)3</t>
  </si>
  <si>
    <t>mild, =&gt;H2, AcCl3</t>
  </si>
  <si>
    <t>mild, =&gt;Ac(NO3)3</t>
  </si>
  <si>
    <t>AcH2</t>
  </si>
  <si>
    <t>Ac2O3</t>
  </si>
  <si>
    <t>AcCl3</t>
  </si>
  <si>
    <t>torio</t>
  </si>
  <si>
    <t>7440-29-1</t>
  </si>
  <si>
    <t>Monazite(phosphate),U extractn</t>
  </si>
  <si>
    <t>gas mantles (ThO2)</t>
  </si>
  <si>
    <t>mild, w/ht ignites =&gt;ThO2</t>
  </si>
  <si>
    <t>ThH2 Th4H15</t>
  </si>
  <si>
    <t>ThO2</t>
  </si>
  <si>
    <t>ThCl4</t>
  </si>
  <si>
    <t>Protaktinium</t>
  </si>
  <si>
    <t>protactinio</t>
  </si>
  <si>
    <t>protoattinio</t>
  </si>
  <si>
    <t>7440-13-3</t>
  </si>
  <si>
    <t>PaH3</t>
  </si>
  <si>
    <t>PaO PaO2 Pa2O5</t>
  </si>
  <si>
    <t>PaCl4 PaCl5</t>
  </si>
  <si>
    <t>Uran</t>
  </si>
  <si>
    <t>uranio</t>
  </si>
  <si>
    <t>7440-61-1</t>
  </si>
  <si>
    <t>Uranite (oxide)</t>
  </si>
  <si>
    <t>hcp:hex cls pkd distorted</t>
  </si>
  <si>
    <t>nuclear reactor fuel</t>
  </si>
  <si>
    <t>mild, =&gt;U3O8</t>
  </si>
  <si>
    <t>mild (powder)</t>
  </si>
  <si>
    <t>UH3</t>
  </si>
  <si>
    <t>UO UO2 U2O5 U3O8 UO3</t>
  </si>
  <si>
    <t>UCl3 UCl4 UCl5 UCl6</t>
  </si>
  <si>
    <t>neptunio</t>
  </si>
  <si>
    <t>nettunio</t>
  </si>
  <si>
    <t>7439-99-8</t>
  </si>
  <si>
    <t>special:complex</t>
  </si>
  <si>
    <t>NpH2 NpH3</t>
  </si>
  <si>
    <t>NpO NpO2 Np2O5</t>
  </si>
  <si>
    <t>NpCl3 NpCl4</t>
  </si>
  <si>
    <t>plutonio</t>
  </si>
  <si>
    <t>7440-07-5</t>
  </si>
  <si>
    <t>weapon fuel, pacemakers</t>
  </si>
  <si>
    <t>PuH2 PuH3</t>
  </si>
  <si>
    <t>PuO Pu2O3 PuO2</t>
  </si>
  <si>
    <t>PuCl2 PuCl3</t>
  </si>
  <si>
    <t>Amerizium</t>
  </si>
  <si>
    <t>américium</t>
  </si>
  <si>
    <t>americio</t>
  </si>
  <si>
    <t>7440-35-9</t>
  </si>
  <si>
    <t>smoke detector</t>
  </si>
  <si>
    <t>AmH2 AmH3</t>
  </si>
  <si>
    <t>AmO Am2O3 AmO2</t>
  </si>
  <si>
    <t>AmCl2 AmCl3</t>
  </si>
  <si>
    <t>Kurium</t>
  </si>
  <si>
    <t>curio</t>
  </si>
  <si>
    <t>7440-51-9</t>
  </si>
  <si>
    <t>thermoelec. pwr, n source</t>
  </si>
  <si>
    <t>CmH2</t>
  </si>
  <si>
    <t>CmO Cm2O3 CmO2</t>
  </si>
  <si>
    <t>CmCl3</t>
  </si>
  <si>
    <t>berkélium</t>
  </si>
  <si>
    <t>berkelio</t>
  </si>
  <si>
    <t>7440-40-6</t>
  </si>
  <si>
    <t>BkO Bk2O3 BkO2</t>
  </si>
  <si>
    <t>BkCl3</t>
  </si>
  <si>
    <t>Kalifornium</t>
  </si>
  <si>
    <t>californio</t>
  </si>
  <si>
    <t>7440-71-3</t>
  </si>
  <si>
    <t>CfO Cf2O3 CfO2</t>
  </si>
  <si>
    <t>CfCl3</t>
  </si>
  <si>
    <t>einstenio</t>
  </si>
  <si>
    <t>7429-92-7</t>
  </si>
  <si>
    <t>Es2O3</t>
  </si>
  <si>
    <t>fermio</t>
  </si>
  <si>
    <t>7440-72-4</t>
  </si>
  <si>
    <t>mendélévium</t>
  </si>
  <si>
    <t>mendelevio</t>
  </si>
  <si>
    <t>7440-11-1</t>
  </si>
  <si>
    <t>nobélium</t>
  </si>
  <si>
    <t>nobelio</t>
  </si>
  <si>
    <t>10028-14-5</t>
  </si>
  <si>
    <t>lawrencio</t>
  </si>
  <si>
    <t>laurenzio</t>
  </si>
  <si>
    <t>22537-19-5</t>
  </si>
  <si>
    <t>Radioactive,few atms made</t>
  </si>
  <si>
    <t>ruterfordio</t>
  </si>
  <si>
    <t>rutherfordio</t>
  </si>
  <si>
    <t>53850-36-5</t>
  </si>
  <si>
    <t>dubnio</t>
  </si>
  <si>
    <t>53850-35-4</t>
  </si>
  <si>
    <t>seaborgio</t>
  </si>
  <si>
    <t>54038-81-2</t>
  </si>
  <si>
    <t>bohrio</t>
  </si>
  <si>
    <t>54037-14-8</t>
  </si>
  <si>
    <t>hassio</t>
  </si>
  <si>
    <t>54037-57-9</t>
  </si>
  <si>
    <t xml:space="preserve">Meitnerium </t>
  </si>
  <si>
    <t>meitnérium</t>
  </si>
  <si>
    <t>meitnerio</t>
  </si>
  <si>
    <t>54038-01-6</t>
  </si>
  <si>
    <t>darmstadtio</t>
  </si>
  <si>
    <t>54083-77-1</t>
  </si>
  <si>
    <t>roentgentio</t>
  </si>
  <si>
    <t>54386-24-2</t>
  </si>
  <si>
    <t>Kopernikum</t>
  </si>
  <si>
    <t>copérnicum</t>
  </si>
  <si>
    <t>copernico</t>
  </si>
  <si>
    <t>54084-26-3</t>
  </si>
  <si>
    <t>nihonio</t>
  </si>
  <si>
    <t>54084-70-7</t>
  </si>
  <si>
    <t>flerovio</t>
  </si>
  <si>
    <t>54085-16-4</t>
  </si>
  <si>
    <t>moscovio</t>
  </si>
  <si>
    <t>54085-64-2</t>
  </si>
  <si>
    <t>livermorio</t>
  </si>
  <si>
    <t>54100-71-9</t>
  </si>
  <si>
    <t>tennessio</t>
  </si>
  <si>
    <t>87658-56-8</t>
  </si>
  <si>
    <t>oganessio</t>
  </si>
  <si>
    <t>54144-19-3</t>
  </si>
  <si>
    <t>Liquid fertilizers, potassium soaps and detergents</t>
  </si>
  <si>
    <t xml:space="preserve">https://en.wikipedia.org/wiki/Dictionary_of_chemical_formulas </t>
  </si>
  <si>
    <t>https://sciencenotes.org/chemical-common-names-and-formulas/</t>
  </si>
  <si>
    <t>ethanoic acid (usually known as acetic acid)</t>
  </si>
  <si>
    <t>acid potassium sulfate</t>
  </si>
  <si>
    <t>potassium bisulfate</t>
  </si>
  <si>
    <t>acid of sugar</t>
  </si>
  <si>
    <t>ackey</t>
  </si>
  <si>
    <t>alcali volatil</t>
  </si>
  <si>
    <t>ammonium hydroxide</t>
  </si>
  <si>
    <t>alcohol, grain</t>
  </si>
  <si>
    <t>alcohol sulfuris</t>
  </si>
  <si>
    <t>alcohol, wood</t>
  </si>
  <si>
    <t>methyl alcohol</t>
  </si>
  <si>
    <t>alum</t>
  </si>
  <si>
    <t>aluminum potassium sulfate</t>
  </si>
  <si>
    <t>alumina</t>
  </si>
  <si>
    <t>aluminum oxide</t>
  </si>
  <si>
    <t>antichlor</t>
  </si>
  <si>
    <t>antifreeze</t>
  </si>
  <si>
    <t>antimony black</t>
  </si>
  <si>
    <t>antimony trisulfide</t>
  </si>
  <si>
    <t>antimony bloom</t>
  </si>
  <si>
    <t>antimony trioxide</t>
  </si>
  <si>
    <t>antimony glance</t>
  </si>
  <si>
    <t>antimony red (vermillion)</t>
  </si>
  <si>
    <t>aqua ammonia</t>
  </si>
  <si>
    <t>aqueous solution of ammonium hydroxide</t>
  </si>
  <si>
    <t>aqua fortis</t>
  </si>
  <si>
    <t>aqua regia</t>
  </si>
  <si>
    <t>nitrohydrochloric acid</t>
  </si>
  <si>
    <t>aromatic spirit of ammonia</t>
  </si>
  <si>
    <t>ammonia in alcohol</t>
  </si>
  <si>
    <t>arsenic glass</t>
  </si>
  <si>
    <t>azurite</t>
  </si>
  <si>
    <t>mineral form of basic copper carbonate</t>
  </si>
  <si>
    <t>asbestos</t>
  </si>
  <si>
    <t>magnesium silicate</t>
  </si>
  <si>
    <t>banana oil (artificial)</t>
  </si>
  <si>
    <t>barium white</t>
  </si>
  <si>
    <t>benzol</t>
  </si>
  <si>
    <t>bicarbonate of soda</t>
  </si>
  <si>
    <t>sodium hydrogen carbonate or sodium bicarbonate</t>
  </si>
  <si>
    <t>bichloride of mercury</t>
  </si>
  <si>
    <t>mercuric chloride</t>
  </si>
  <si>
    <t>bichrome</t>
  </si>
  <si>
    <t>potassium dichromate</t>
  </si>
  <si>
    <t>bitter salt</t>
  </si>
  <si>
    <t>black ash</t>
  </si>
  <si>
    <t>crude form of sodium carbonate</t>
  </si>
  <si>
    <t>black copper oxide</t>
  </si>
  <si>
    <t>cupric oxide</t>
  </si>
  <si>
    <t>black lead</t>
  </si>
  <si>
    <t>graphite (carbon)</t>
  </si>
  <si>
    <t>blanc-fixe</t>
  </si>
  <si>
    <t>bleaching powder</t>
  </si>
  <si>
    <t>chlorinated lime; calcium hypochlorite</t>
  </si>
  <si>
    <t>blue copperas</t>
  </si>
  <si>
    <t>copper sulfate (crystals)</t>
  </si>
  <si>
    <t>blue lead</t>
  </si>
  <si>
    <t>lead sulfate</t>
  </si>
  <si>
    <t>blue salts</t>
  </si>
  <si>
    <t>blue stone</t>
  </si>
  <si>
    <t>copper sulfate</t>
  </si>
  <si>
    <t>bluestone</t>
  </si>
  <si>
    <t>bone ash</t>
  </si>
  <si>
    <t>crude calcium phosphate</t>
  </si>
  <si>
    <t>bone black</t>
  </si>
  <si>
    <t>crude animal charcoal</t>
  </si>
  <si>
    <t>boracic acid</t>
  </si>
  <si>
    <t>borax</t>
  </si>
  <si>
    <t>sodium borate; sodium tetraborate</t>
  </si>
  <si>
    <t>bremen blue</t>
  </si>
  <si>
    <t>basic copper carbonate</t>
  </si>
  <si>
    <t>brimstone</t>
  </si>
  <si>
    <t>burnt alum</t>
  </si>
  <si>
    <t>anhydrous potassium aluminum sulfate</t>
  </si>
  <si>
    <t>burnt ochre</t>
  </si>
  <si>
    <t>ferric oxide, iron(III) oxide</t>
  </si>
  <si>
    <t>burnt ore</t>
  </si>
  <si>
    <t>ferric oxide , iron(III) oxide</t>
  </si>
  <si>
    <t>brine</t>
  </si>
  <si>
    <t>aqueous sodium chloride solution</t>
  </si>
  <si>
    <t>NaCl in water</t>
  </si>
  <si>
    <t>butter of antimony</t>
  </si>
  <si>
    <t>antimony trichloride</t>
  </si>
  <si>
    <t>butter of tin</t>
  </si>
  <si>
    <t>anhydrous stannic chloride</t>
  </si>
  <si>
    <t>butter of zinc</t>
  </si>
  <si>
    <t>calomel</t>
  </si>
  <si>
    <t>mercury chloride; mercurous chloride</t>
  </si>
  <si>
    <t>carbolic acid</t>
  </si>
  <si>
    <t>carbonic acid gas</t>
  </si>
  <si>
    <t>caustic lime</t>
  </si>
  <si>
    <t>caustic potash</t>
  </si>
  <si>
    <t>potassium hydroxide</t>
  </si>
  <si>
    <t>caustic soda</t>
  </si>
  <si>
    <t>chalk</t>
  </si>
  <si>
    <t>Chile saltpeter</t>
  </si>
  <si>
    <t>Chile nitre</t>
  </si>
  <si>
    <t>Chinese red</t>
  </si>
  <si>
    <t>basic lead chromate</t>
  </si>
  <si>
    <t>Chinese white</t>
  </si>
  <si>
    <t>chloride of soda</t>
  </si>
  <si>
    <t>chloride of lime</t>
  </si>
  <si>
    <t>chrome alum</t>
  </si>
  <si>
    <t>chromic potassium sulfate</t>
  </si>
  <si>
    <t>chrome green</t>
  </si>
  <si>
    <t>chrome yellow</t>
  </si>
  <si>
    <t>lead(II) chromate</t>
  </si>
  <si>
    <t>chromium trioxide</t>
  </si>
  <si>
    <t>copperas</t>
  </si>
  <si>
    <t>ferrous sulfate, iron(II) sulfate</t>
  </si>
  <si>
    <t>corrosive sublimate</t>
  </si>
  <si>
    <t>mercury (II) chloride</t>
  </si>
  <si>
    <t>corundum (ruby, sapphire)</t>
  </si>
  <si>
    <t>chiefly aluminum oxide</t>
  </si>
  <si>
    <t>cream of tartar</t>
  </si>
  <si>
    <t>potassium bitartrate</t>
  </si>
  <si>
    <t>crocus powder</t>
  </si>
  <si>
    <t>crystal carbonate</t>
  </si>
  <si>
    <t>dechlor</t>
  </si>
  <si>
    <t>sodium thiophosphate</t>
  </si>
  <si>
    <t>carbon crystal</t>
  </si>
  <si>
    <t>emery powder</t>
  </si>
  <si>
    <t>impure aluminum oxide</t>
  </si>
  <si>
    <t>farina</t>
  </si>
  <si>
    <t>starch</t>
  </si>
  <si>
    <t>ferro prussiate</t>
  </si>
  <si>
    <t>potassium ferricyanide</t>
  </si>
  <si>
    <t>ferrum</t>
  </si>
  <si>
    <t>flores martis</t>
  </si>
  <si>
    <t>anhydride iron (III) chloride</t>
  </si>
  <si>
    <t>fluorspar</t>
  </si>
  <si>
    <t>natural calcium fluoride</t>
  </si>
  <si>
    <t>fixed white</t>
  </si>
  <si>
    <t>flowers of sulfur</t>
  </si>
  <si>
    <t>‘flowers of’ any metal</t>
  </si>
  <si>
    <t>oxide of the metal</t>
  </si>
  <si>
    <t>XO</t>
  </si>
  <si>
    <t>formalin</t>
  </si>
  <si>
    <t>aqueous formaldehyde solution</t>
  </si>
  <si>
    <t>French chalk</t>
  </si>
  <si>
    <t>natural magnesium silicate</t>
  </si>
  <si>
    <t>French vergidris</t>
  </si>
  <si>
    <t>basic copper acetate</t>
  </si>
  <si>
    <t>galena</t>
  </si>
  <si>
    <t>natural lead sulfide</t>
  </si>
  <si>
    <t>Glauber’s salt</t>
  </si>
  <si>
    <t>green verditer</t>
  </si>
  <si>
    <t>green vitriol</t>
  </si>
  <si>
    <t>ferrous sulfate crystals, iron(II) sulfate</t>
  </si>
  <si>
    <t>gypsum</t>
  </si>
  <si>
    <t>natural calcium sulfate</t>
  </si>
  <si>
    <t>hard oil</t>
  </si>
  <si>
    <t>boiled linseed oil</t>
  </si>
  <si>
    <t>heavy spar</t>
  </si>
  <si>
    <t>hydrogen cynanide</t>
  </si>
  <si>
    <t>hypo (photography)</t>
  </si>
  <si>
    <t>sodium thiosulfate solution</t>
  </si>
  <si>
    <t>Indian red</t>
  </si>
  <si>
    <t>ferric oxide, iron (III) oxide</t>
  </si>
  <si>
    <t>Isinglass</t>
  </si>
  <si>
    <t>agar-agar gelatin</t>
  </si>
  <si>
    <t>mostly collagen</t>
  </si>
  <si>
    <t>jeweler’s rouge</t>
  </si>
  <si>
    <t>killed spirits</t>
  </si>
  <si>
    <t>lampblack</t>
  </si>
  <si>
    <t>crude form of carbon; charcoal</t>
  </si>
  <si>
    <t>laughing gas</t>
  </si>
  <si>
    <t>lead peroxide</t>
  </si>
  <si>
    <t>lead dioxide, lead(IV) oxide</t>
  </si>
  <si>
    <t>lead protoxide</t>
  </si>
  <si>
    <t>lead monoxide</t>
  </si>
  <si>
    <t>lime</t>
  </si>
  <si>
    <t>lime, slaked</t>
  </si>
  <si>
    <t>limewater</t>
  </si>
  <si>
    <t>aqueous solution of calcium hydroxide</t>
  </si>
  <si>
    <t>liquor ammonia</t>
  </si>
  <si>
    <t>ammonium hydroxide solution</t>
  </si>
  <si>
    <t>litharge</t>
  </si>
  <si>
    <t>lunar caustic</t>
  </si>
  <si>
    <t>liver of sulfur</t>
  </si>
  <si>
    <t>sufurated potash</t>
  </si>
  <si>
    <t>mixture of potassium sulfides</t>
  </si>
  <si>
    <t>lye or soda lye</t>
  </si>
  <si>
    <t>manganese black</t>
  </si>
  <si>
    <t>manganese and iron dioxide</t>
  </si>
  <si>
    <t>mainly calcium carbonate</t>
  </si>
  <si>
    <t>mercury oxide, black</t>
  </si>
  <si>
    <t>mercurous oxide, mercury(I) oxide</t>
  </si>
  <si>
    <t>methylated spirits</t>
  </si>
  <si>
    <t>milk of lime</t>
  </si>
  <si>
    <t>milk of magnesium</t>
  </si>
  <si>
    <t>milk of sulfur</t>
  </si>
  <si>
    <t>precipitated sulfur</t>
  </si>
  <si>
    <t>“muriate” of a metal</t>
  </si>
  <si>
    <t>chloride of the metal</t>
  </si>
  <si>
    <t>XCl</t>
  </si>
  <si>
    <t>muriatic acid</t>
  </si>
  <si>
    <t>natron</t>
  </si>
  <si>
    <t>nitre</t>
  </si>
  <si>
    <t>potassium nitrate</t>
  </si>
  <si>
    <t>nordhausen acid</t>
  </si>
  <si>
    <t>fuming sulfuric acid</t>
  </si>
  <si>
    <t>oil of mars</t>
  </si>
  <si>
    <t>deliquescent anhydrous iron (III) chloride</t>
  </si>
  <si>
    <t>oil of vitriol</t>
  </si>
  <si>
    <t>oil of wintergreen (artificial)</t>
  </si>
  <si>
    <t>methyl salicylate</t>
  </si>
  <si>
    <t>orthophosphoric acid</t>
  </si>
  <si>
    <t>Paris blue</t>
  </si>
  <si>
    <t>ferric ferrocyanide</t>
  </si>
  <si>
    <t>Paris green</t>
  </si>
  <si>
    <t>copper acetoarsenite</t>
  </si>
  <si>
    <t>Paris white</t>
  </si>
  <si>
    <t>powdered calcium carbonate</t>
  </si>
  <si>
    <t>pear oil (artificial)</t>
  </si>
  <si>
    <t>pearl ash</t>
  </si>
  <si>
    <t>potassium carbonate</t>
  </si>
  <si>
    <t>permanent white</t>
  </si>
  <si>
    <t>plaster of Paris</t>
  </si>
  <si>
    <t>plumbago</t>
  </si>
  <si>
    <t>potash</t>
  </si>
  <si>
    <t>potassa</t>
  </si>
  <si>
    <t>precipitated chalk</t>
  </si>
  <si>
    <t>Prussic acid</t>
  </si>
  <si>
    <t>pyro</t>
  </si>
  <si>
    <t>tetrasodium pyrophosphate</t>
  </si>
  <si>
    <t>quicksilver</t>
  </si>
  <si>
    <t>red lead</t>
  </si>
  <si>
    <t>lead tetraoxide,</t>
  </si>
  <si>
    <t>lead(II,IV) oxide</t>
  </si>
  <si>
    <t>red liquor</t>
  </si>
  <si>
    <t>aluminum acetate solution</t>
  </si>
  <si>
    <t>red prussiate of potash</t>
  </si>
  <si>
    <t>potassium ferrocyanide</t>
  </si>
  <si>
    <t>red prussiate of soda</t>
  </si>
  <si>
    <t>sodium ferrocyanide</t>
  </si>
  <si>
    <t>Rochelle salt</t>
  </si>
  <si>
    <t>potassium sodium tartrate tetrahydrate</t>
  </si>
  <si>
    <t>rock salt</t>
  </si>
  <si>
    <t>rouge, jeweler’s</t>
  </si>
  <si>
    <t>ferric oxide</t>
  </si>
  <si>
    <t>rubbing alcohol</t>
  </si>
  <si>
    <t>sal ammoniac</t>
  </si>
  <si>
    <t>sal soda</t>
  </si>
  <si>
    <t>salt, table</t>
  </si>
  <si>
    <t>salt of lemon</t>
  </si>
  <si>
    <t>potassium binoxalate</t>
  </si>
  <si>
    <t>salt of tartar</t>
  </si>
  <si>
    <t>saltpeter</t>
  </si>
  <si>
    <t>silicon dioxide</t>
  </si>
  <si>
    <t>soda nitre</t>
  </si>
  <si>
    <t>soda lye</t>
  </si>
  <si>
    <t>soluble glass</t>
  </si>
  <si>
    <t>sodium silicate</t>
  </si>
  <si>
    <t>sour water</t>
  </si>
  <si>
    <t>dilute sulfuric acid</t>
  </si>
  <si>
    <t>spirit of hartshorn</t>
  </si>
  <si>
    <t>spirit of salt</t>
  </si>
  <si>
    <t>spirit of wine</t>
  </si>
  <si>
    <t>spirits of nitrous ether</t>
  </si>
  <si>
    <t>ethyl nitrate</t>
  </si>
  <si>
    <t>sugar, table</t>
  </si>
  <si>
    <t>sugar of lead</t>
  </si>
  <si>
    <t>lead acetate</t>
  </si>
  <si>
    <t>sulfuric ether</t>
  </si>
  <si>
    <t>ethyl ether</t>
  </si>
  <si>
    <t>talc or talcum</t>
  </si>
  <si>
    <t>tin crystals</t>
  </si>
  <si>
    <t>stannous chloride</t>
  </si>
  <si>
    <t>trona</t>
  </si>
  <si>
    <t>natural sodium carbonate</t>
  </si>
  <si>
    <t>unslaked lime</t>
  </si>
  <si>
    <t>Venetian red</t>
  </si>
  <si>
    <t>ferric oxide,</t>
  </si>
  <si>
    <t>verdigris</t>
  </si>
  <si>
    <t>Vienna lime</t>
  </si>
  <si>
    <t>vinegar</t>
  </si>
  <si>
    <t>impure dilute acetic acid</t>
  </si>
  <si>
    <t>vitamin C</t>
  </si>
  <si>
    <t>vitriol</t>
  </si>
  <si>
    <t>washing soda</t>
  </si>
  <si>
    <t>dihydrogen monoxide</t>
  </si>
  <si>
    <t>water glass</t>
  </si>
  <si>
    <t>white caustic</t>
  </si>
  <si>
    <t>white lead</t>
  </si>
  <si>
    <t>basic lead carbonate</t>
  </si>
  <si>
    <t>white vitriol</t>
  </si>
  <si>
    <t>zinc sulfate crystals</t>
  </si>
  <si>
    <t>yellow prussiate of potash</t>
  </si>
  <si>
    <t>yellow prussiate of soda</t>
  </si>
  <si>
    <t>zinc vitriol</t>
  </si>
  <si>
    <t>zinc white</t>
  </si>
  <si>
    <t>205 Chemical Compounds</t>
  </si>
  <si>
    <t>dimethyl ketone; 2-propanone 
(usually known as acetone)</t>
  </si>
  <si>
    <r>
      <t>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H</t>
    </r>
  </si>
  <si>
    <r>
      <t>(CH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CO</t>
    </r>
  </si>
  <si>
    <r>
      <t>KHSO</t>
    </r>
    <r>
      <rPr>
        <vertAlign val="subscript"/>
        <sz val="12"/>
        <color rgb="FF5A5A5A"/>
        <rFont val="Arial"/>
        <family val="2"/>
      </rPr>
      <t>4</t>
    </r>
  </si>
  <si>
    <r>
      <t>C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4</t>
    </r>
  </si>
  <si>
    <r>
      <t>HNO</t>
    </r>
    <r>
      <rPr>
        <vertAlign val="subscript"/>
        <sz val="12"/>
        <color rgb="FF5A5A5A"/>
        <rFont val="Arial"/>
        <family val="2"/>
      </rPr>
      <t>3</t>
    </r>
  </si>
  <si>
    <r>
      <t>NH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OH</t>
    </r>
  </si>
  <si>
    <r>
      <t>C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O</t>
    </r>
  </si>
  <si>
    <r>
      <t>CS</t>
    </r>
    <r>
      <rPr>
        <vertAlign val="subscript"/>
        <sz val="12"/>
        <color rgb="FF5A5A5A"/>
        <rFont val="Arial"/>
        <family val="2"/>
      </rPr>
      <t>2</t>
    </r>
  </si>
  <si>
    <r>
      <t>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OH</t>
    </r>
  </si>
  <si>
    <r>
      <t>KAl(SO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·12H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</si>
  <si>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Al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</si>
  <si>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</si>
  <si>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(CH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OH)</t>
    </r>
    <r>
      <rPr>
        <vertAlign val="subscript"/>
        <sz val="12"/>
        <color rgb="FF5A5A5A"/>
        <rFont val="Arial"/>
        <family val="2"/>
      </rPr>
      <t>2</t>
    </r>
  </si>
  <si>
    <r>
      <t>Sb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</t>
    </r>
    <r>
      <rPr>
        <vertAlign val="subscript"/>
        <sz val="12"/>
        <color rgb="FF5A5A5A"/>
        <rFont val="Arial"/>
        <family val="2"/>
      </rPr>
      <t>3</t>
    </r>
  </si>
  <si>
    <r>
      <t>Sb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</si>
  <si>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Sb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OS</t>
    </r>
    <r>
      <rPr>
        <vertAlign val="subscript"/>
        <sz val="12"/>
        <color rgb="FF5A5A5A"/>
        <rFont val="Arial"/>
        <family val="2"/>
      </rPr>
      <t>2</t>
    </r>
  </si>
  <si>
    <r>
      <t>[NH</t>
    </r>
    <r>
      <rPr>
        <vertAlign val="subscript"/>
        <sz val="12"/>
        <color rgb="FF5A5A5A"/>
        <rFont val="Arial"/>
        <family val="2"/>
      </rPr>
      <t>4</t>
    </r>
    <r>
      <rPr>
        <vertAlign val="superscript"/>
        <sz val="12"/>
        <color rgb="FF5A5A5A"/>
        <rFont val="Arial"/>
        <family val="2"/>
      </rPr>
      <t>+</t>
    </r>
    <r>
      <rPr>
        <sz val="12"/>
        <color rgb="FF5A5A5A"/>
        <rFont val="Arial"/>
        <family val="2"/>
      </rPr>
      <t>][OH</t>
    </r>
    <r>
      <rPr>
        <vertAlign val="superscript"/>
        <sz val="12"/>
        <color rgb="FF5A5A5A"/>
        <rFont val="Arial"/>
        <family val="2"/>
      </rPr>
      <t>−</t>
    </r>
    <r>
      <rPr>
        <sz val="12"/>
        <color rgb="FF5A5A5A"/>
        <rFont val="Arial"/>
        <family val="2"/>
      </rPr>
      <t>]</t>
    </r>
  </si>
  <si>
    <r>
      <t>HNO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+3 HCl</t>
    </r>
  </si>
  <si>
    <r>
      <t>(NH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3</t>
    </r>
  </si>
  <si>
    <r>
      <t>As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</si>
  <si>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Cu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(CO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(OH)</t>
    </r>
    <r>
      <rPr>
        <vertAlign val="subscript"/>
        <sz val="12"/>
        <color rgb="FF5A5A5A"/>
        <rFont val="Arial"/>
        <family val="2"/>
      </rPr>
      <t>2</t>
    </r>
  </si>
  <si>
    <r>
      <t>Mg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Si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10</t>
    </r>
    <r>
      <rPr>
        <sz val="12"/>
        <color rgb="FF5A5A5A"/>
        <rFont val="Arial"/>
        <family val="2"/>
      </rPr>
      <t>(OH)</t>
    </r>
    <r>
      <rPr>
        <vertAlign val="subscript"/>
        <sz val="12"/>
        <color rgb="FF5A5A5A"/>
        <rFont val="Arial"/>
        <family val="2"/>
      </rPr>
      <t>2</t>
    </r>
  </si>
  <si>
    <r>
      <t>C</t>
    </r>
    <r>
      <rPr>
        <vertAlign val="subscript"/>
        <sz val="12"/>
        <color rgb="FF5A5A5A"/>
        <rFont val="Arial"/>
        <family val="2"/>
      </rPr>
      <t>9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8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4</t>
    </r>
  </si>
  <si>
    <r>
      <t>NaHCO</t>
    </r>
    <r>
      <rPr>
        <vertAlign val="subscript"/>
        <sz val="12"/>
        <color rgb="FF5A5A5A"/>
        <rFont val="Arial"/>
        <family val="2"/>
      </rPr>
      <t>3</t>
    </r>
  </si>
  <si>
    <r>
      <t>C</t>
    </r>
    <r>
      <rPr>
        <vertAlign val="subscript"/>
        <sz val="12"/>
        <color rgb="FF5A5A5A"/>
        <rFont val="Arial"/>
        <family val="2"/>
      </rPr>
      <t>7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14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2</t>
    </r>
  </si>
  <si>
    <r>
      <t>BaSO</t>
    </r>
    <r>
      <rPr>
        <vertAlign val="subscript"/>
        <sz val="12"/>
        <color rgb="FF5A5A5A"/>
        <rFont val="Arial"/>
        <family val="2"/>
      </rPr>
      <t>4</t>
    </r>
  </si>
  <si>
    <r>
      <t>C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6</t>
    </r>
  </si>
  <si>
    <r>
      <t>HgCl</t>
    </r>
    <r>
      <rPr>
        <vertAlign val="subscript"/>
        <sz val="12"/>
        <color rgb="FF5A5A5A"/>
        <rFont val="Arial"/>
        <family val="2"/>
      </rPr>
      <t>2</t>
    </r>
  </si>
  <si>
    <r>
      <t>K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Cr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7</t>
    </r>
  </si>
  <si>
    <r>
      <t>MgSO</t>
    </r>
    <r>
      <rPr>
        <vertAlign val="subscript"/>
        <sz val="12"/>
        <color rgb="FF5A5A5A"/>
        <rFont val="Arial"/>
        <family val="2"/>
      </rPr>
      <t>4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</si>
  <si>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3</t>
    </r>
  </si>
  <si>
    <r>
      <t>Ca(ClO)</t>
    </r>
    <r>
      <rPr>
        <vertAlign val="subscript"/>
        <sz val="12"/>
        <color rgb="FF5A5A5A"/>
        <rFont val="Arial"/>
        <family val="2"/>
      </rPr>
      <t>2</t>
    </r>
  </si>
  <si>
    <r>
      <t>Cu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SO</t>
    </r>
    <r>
      <rPr>
        <vertAlign val="subscript"/>
        <sz val="12"/>
        <color rgb="FF5A5A5A"/>
        <rFont val="Arial"/>
        <family val="2"/>
      </rPr>
      <t>4</t>
    </r>
  </si>
  <si>
    <r>
      <t>PbSO</t>
    </r>
    <r>
      <rPr>
        <vertAlign val="subscript"/>
        <sz val="12"/>
        <color rgb="FF5A5A5A"/>
        <rFont val="Arial"/>
        <family val="2"/>
      </rPr>
      <t>4</t>
    </r>
  </si>
  <si>
    <r>
      <t>NiSO</t>
    </r>
    <r>
      <rPr>
        <vertAlign val="subscript"/>
        <sz val="12"/>
        <color rgb="FF5A5A5A"/>
        <rFont val="Arial"/>
        <family val="2"/>
      </rPr>
      <t>4</t>
    </r>
  </si>
  <si>
    <r>
      <t>Ca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(PO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</si>
  <si>
    <r>
      <t>BH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</si>
  <si>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B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7</t>
    </r>
    <r>
      <rPr>
        <sz val="12"/>
        <color rgb="FF5A5A5A"/>
        <rFont val="Arial"/>
        <family val="2"/>
      </rPr>
      <t>·10H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</si>
  <si>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CuCO</t>
    </r>
    <r>
      <rPr>
        <vertAlign val="subscript"/>
        <sz val="12"/>
        <color rgb="FF5A5A5A"/>
        <rFont val="Arial"/>
        <family val="2"/>
      </rPr>
      <t>3</t>
    </r>
  </si>
  <si>
    <r>
      <t>KAl(SO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</si>
  <si>
    <r>
      <t>Fe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</si>
  <si>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SbCl</t>
    </r>
    <r>
      <rPr>
        <vertAlign val="subscript"/>
        <sz val="12"/>
        <color rgb="FF5A5A5A"/>
        <rFont val="Arial"/>
        <family val="2"/>
      </rPr>
      <t>3</t>
    </r>
  </si>
  <si>
    <r>
      <t>SnCl</t>
    </r>
    <r>
      <rPr>
        <vertAlign val="subscript"/>
        <sz val="12"/>
        <color rgb="FF5A5A5A"/>
        <rFont val="Arial"/>
        <family val="2"/>
      </rPr>
      <t>4</t>
    </r>
  </si>
  <si>
    <r>
      <t>ZnCl</t>
    </r>
    <r>
      <rPr>
        <vertAlign val="subscript"/>
        <sz val="12"/>
        <color rgb="FF5A5A5A"/>
        <rFont val="Arial"/>
        <family val="2"/>
      </rPr>
      <t>2</t>
    </r>
  </si>
  <si>
    <r>
      <t>Hg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Cl</t>
    </r>
    <r>
      <rPr>
        <vertAlign val="subscript"/>
        <sz val="12"/>
        <color rgb="FF5A5A5A"/>
        <rFont val="Arial"/>
        <family val="2"/>
      </rPr>
      <t>2</t>
    </r>
  </si>
  <si>
    <r>
      <t>C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O</t>
    </r>
  </si>
  <si>
    <r>
      <t>CO</t>
    </r>
    <r>
      <rPr>
        <vertAlign val="subscript"/>
        <sz val="12"/>
        <color rgb="FF5A5A5A"/>
        <rFont val="Arial"/>
        <family val="2"/>
      </rPr>
      <t>2</t>
    </r>
  </si>
  <si>
    <r>
      <t>Ca(OH)</t>
    </r>
    <r>
      <rPr>
        <vertAlign val="subscript"/>
        <sz val="12"/>
        <color rgb="FF5A5A5A"/>
        <rFont val="Arial"/>
        <family val="2"/>
      </rPr>
      <t>2</t>
    </r>
  </si>
  <si>
    <r>
      <t>CaCO</t>
    </r>
    <r>
      <rPr>
        <vertAlign val="subscript"/>
        <sz val="12"/>
        <color rgb="FF5A5A5A"/>
        <rFont val="Arial"/>
        <family val="2"/>
      </rPr>
      <t>3</t>
    </r>
  </si>
  <si>
    <r>
      <t>NaNO</t>
    </r>
    <r>
      <rPr>
        <vertAlign val="subscript"/>
        <sz val="12"/>
        <color rgb="FF5A5A5A"/>
        <rFont val="Arial"/>
        <family val="2"/>
      </rPr>
      <t>3</t>
    </r>
  </si>
  <si>
    <r>
      <t>PbCrO</t>
    </r>
    <r>
      <rPr>
        <vertAlign val="subscript"/>
        <sz val="12"/>
        <color rgb="FF5A5A5A"/>
        <rFont val="Arial"/>
        <family val="2"/>
      </rPr>
      <t>4</t>
    </r>
  </si>
  <si>
    <r>
      <t>KCr(SO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</si>
  <si>
    <r>
      <t>Cr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</si>
  <si>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CrO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 or 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Cr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7</t>
    </r>
  </si>
  <si>
    <r>
      <t>FeSO</t>
    </r>
    <r>
      <rPr>
        <vertAlign val="subscript"/>
        <sz val="12"/>
        <color rgb="FF5A5A5A"/>
        <rFont val="Arial"/>
        <family val="2"/>
      </rPr>
      <t>4</t>
    </r>
  </si>
  <si>
    <r>
      <t>KC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5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6</t>
    </r>
  </si>
  <si>
    <r>
      <t>Na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PS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2</t>
    </r>
  </si>
  <si>
    <r>
      <t>(C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10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5</t>
    </r>
    <r>
      <rPr>
        <sz val="12"/>
        <color rgb="FF5A5A5A"/>
        <rFont val="Arial"/>
        <family val="2"/>
      </rPr>
      <t>)</t>
    </r>
    <r>
      <rPr>
        <i/>
        <vertAlign val="subscript"/>
        <sz val="12"/>
        <color rgb="FF5A5A5A"/>
        <rFont val="Arial"/>
        <family val="2"/>
      </rPr>
      <t>n</t>
    </r>
    <r>
      <rPr>
        <vertAlign val="subscript"/>
        <sz val="12"/>
        <color rgb="FF5A5A5A"/>
        <rFont val="Arial"/>
        <family val="2"/>
      </rPr>
      <t> –</t>
    </r>
    <r>
      <rPr>
        <sz val="12"/>
        <color rgb="FF5A5A5A"/>
        <rFont val="Arial"/>
        <family val="2"/>
      </rPr>
      <t>(H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O)</t>
    </r>
  </si>
  <si>
    <r>
      <t>K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[Fe(CN)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]</t>
    </r>
  </si>
  <si>
    <r>
      <t>FeCl</t>
    </r>
    <r>
      <rPr>
        <vertAlign val="subscript"/>
        <sz val="12"/>
        <color rgb="FF5A5A5A"/>
        <rFont val="Arial"/>
        <family val="2"/>
      </rPr>
      <t>3</t>
    </r>
  </si>
  <si>
    <r>
      <t>CaF</t>
    </r>
    <r>
      <rPr>
        <vertAlign val="subscript"/>
        <sz val="12"/>
        <color rgb="FF5A5A5A"/>
        <rFont val="Arial"/>
        <family val="2"/>
      </rPr>
      <t>2</t>
    </r>
  </si>
  <si>
    <r>
      <t>CH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</si>
  <si>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Cu(CH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COO)</t>
    </r>
    <r>
      <rPr>
        <vertAlign val="subscript"/>
        <sz val="12"/>
        <color rgb="FF5A5A5A"/>
        <rFont val="Arial"/>
        <family val="2"/>
      </rPr>
      <t>2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</si>
  <si>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SO</t>
    </r>
    <r>
      <rPr>
        <vertAlign val="subscript"/>
        <sz val="12"/>
        <color rgb="FF5A5A5A"/>
        <rFont val="Arial"/>
        <family val="2"/>
      </rPr>
      <t>4</t>
    </r>
  </si>
  <si>
    <r>
      <t>Cu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(OH)</t>
    </r>
    <r>
      <rPr>
        <vertAlign val="subscript"/>
        <sz val="12"/>
        <color rgb="FF5A5A5A"/>
        <rFont val="Arial"/>
        <family val="2"/>
      </rPr>
      <t>2</t>
    </r>
  </si>
  <si>
    <r>
      <t>CaSO</t>
    </r>
    <r>
      <rPr>
        <vertAlign val="subscript"/>
        <sz val="12"/>
        <color rgb="FF5A5A5A"/>
        <rFont val="Arial"/>
        <family val="2"/>
      </rPr>
      <t>4</t>
    </r>
  </si>
  <si>
    <r>
      <t>mostly α-linolenic acid, C</t>
    </r>
    <r>
      <rPr>
        <vertAlign val="subscript"/>
        <sz val="12"/>
        <color rgb="FF5A5A5A"/>
        <rFont val="Arial"/>
        <family val="2"/>
      </rPr>
      <t>18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30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2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</si>
  <si>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·5H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</si>
  <si>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N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</si>
  <si>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PbO</t>
    </r>
    <r>
      <rPr>
        <vertAlign val="subscript"/>
        <sz val="12"/>
        <color rgb="FF5A5A5A"/>
        <rFont val="Arial"/>
        <family val="2"/>
      </rPr>
      <t>2</t>
    </r>
  </si>
  <si>
    <r>
      <t>AgNO</t>
    </r>
    <r>
      <rPr>
        <vertAlign val="subscript"/>
        <sz val="12"/>
        <color rgb="FF5A5A5A"/>
        <rFont val="Arial"/>
        <family val="2"/>
      </rPr>
      <t>3</t>
    </r>
  </si>
  <si>
    <r>
      <t>(Fe,Mn)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4</t>
    </r>
  </si>
  <si>
    <r>
      <t>Hg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</si>
  <si>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Mg(OH)</t>
    </r>
    <r>
      <rPr>
        <vertAlign val="subscript"/>
        <sz val="12"/>
        <color rgb="FF5A5A5A"/>
        <rFont val="Arial"/>
        <family val="2"/>
      </rPr>
      <t>2</t>
    </r>
  </si>
  <si>
    <r>
      <t>KNO</t>
    </r>
    <r>
      <rPr>
        <vertAlign val="subscript"/>
        <sz val="12"/>
        <color rgb="FF5A5A5A"/>
        <rFont val="Arial"/>
        <family val="2"/>
      </rPr>
      <t>3</t>
    </r>
  </si>
  <si>
    <r>
      <t>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SO</t>
    </r>
    <r>
      <rPr>
        <vertAlign val="subscript"/>
        <sz val="12"/>
        <color rgb="FF5A5A5A"/>
        <rFont val="Arial"/>
        <family val="2"/>
      </rPr>
      <t>4</t>
    </r>
  </si>
  <si>
    <r>
      <t>C</t>
    </r>
    <r>
      <rPr>
        <vertAlign val="subscript"/>
        <sz val="12"/>
        <color rgb="FF5A5A5A"/>
        <rFont val="Arial"/>
        <family val="2"/>
      </rPr>
      <t>8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8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3</t>
    </r>
  </si>
  <si>
    <r>
      <t>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PO</t>
    </r>
    <r>
      <rPr>
        <vertAlign val="subscript"/>
        <sz val="12"/>
        <color rgb="FF5A5A5A"/>
        <rFont val="Arial"/>
        <family val="2"/>
      </rPr>
      <t>4</t>
    </r>
  </si>
  <si>
    <r>
      <t>C</t>
    </r>
    <r>
      <rPr>
        <vertAlign val="subscript"/>
        <sz val="12"/>
        <color rgb="FF5A5A5A"/>
        <rFont val="Arial"/>
        <family val="2"/>
      </rPr>
      <t>18</t>
    </r>
    <r>
      <rPr>
        <sz val="12"/>
        <color rgb="FF5A5A5A"/>
        <rFont val="Arial"/>
        <family val="2"/>
      </rPr>
      <t>Fe</t>
    </r>
    <r>
      <rPr>
        <vertAlign val="subscript"/>
        <sz val="12"/>
        <color rgb="FF5A5A5A"/>
        <rFont val="Arial"/>
        <family val="2"/>
      </rPr>
      <t>7</t>
    </r>
    <r>
      <rPr>
        <sz val="12"/>
        <color rgb="FF5A5A5A"/>
        <rFont val="Arial"/>
        <family val="2"/>
      </rPr>
      <t>N</t>
    </r>
    <r>
      <rPr>
        <vertAlign val="subscript"/>
        <sz val="12"/>
        <color rgb="FF5A5A5A"/>
        <rFont val="Arial"/>
        <family val="2"/>
      </rPr>
      <t>18</t>
    </r>
  </si>
  <si>
    <r>
      <t>Cu(C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·3Cu(AsO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</si>
  <si>
    <r>
      <t>K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3</t>
    </r>
  </si>
  <si>
    <r>
      <t>Na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P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7</t>
    </r>
  </si>
  <si>
    <r>
      <t>Pb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4</t>
    </r>
  </si>
  <si>
    <r>
      <t>HOAl(CH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CO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)</t>
    </r>
    <r>
      <rPr>
        <vertAlign val="subscript"/>
        <sz val="12"/>
        <color rgb="FF5A5A5A"/>
        <rFont val="Arial"/>
        <family val="2"/>
      </rPr>
      <t>2</t>
    </r>
  </si>
  <si>
    <r>
      <t>K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[Fe(CN)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]</t>
    </r>
  </si>
  <si>
    <r>
      <t>Na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[Fe(CN)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]</t>
    </r>
  </si>
  <si>
    <r>
      <t>KNaC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·4H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</si>
  <si>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C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8</t>
    </r>
    <r>
      <rPr>
        <sz val="12"/>
        <color rgb="FF5A5A5A"/>
        <rFont val="Arial"/>
        <family val="2"/>
      </rPr>
      <t>O</t>
    </r>
  </si>
  <si>
    <r>
      <t>NH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Cl</t>
    </r>
  </si>
  <si>
    <r>
      <t>KHC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4</t>
    </r>
  </si>
  <si>
    <r>
      <t>SiO</t>
    </r>
    <r>
      <rPr>
        <vertAlign val="subscript"/>
        <sz val="12"/>
        <color rgb="FF5A5A5A"/>
        <rFont val="Arial"/>
        <family val="2"/>
      </rPr>
      <t>2</t>
    </r>
  </si>
  <si>
    <r>
      <t>Na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SiO</t>
    </r>
    <r>
      <rPr>
        <vertAlign val="subscript"/>
        <sz val="12"/>
        <color rgb="FF5A5A5A"/>
        <rFont val="Arial"/>
        <family val="2"/>
      </rPr>
      <t>3</t>
    </r>
  </si>
  <si>
    <r>
      <t>C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5</t>
    </r>
    <r>
      <rPr>
        <sz val="12"/>
        <color rgb="FF5A5A5A"/>
        <rFont val="Arial"/>
        <family val="2"/>
      </rPr>
      <t>NO</t>
    </r>
    <r>
      <rPr>
        <vertAlign val="subscript"/>
        <sz val="12"/>
        <color rgb="FF5A5A5A"/>
        <rFont val="Arial"/>
        <family val="2"/>
      </rPr>
      <t>3</t>
    </r>
  </si>
  <si>
    <r>
      <t>C</t>
    </r>
    <r>
      <rPr>
        <vertAlign val="subscript"/>
        <sz val="12"/>
        <color rgb="FF5A5A5A"/>
        <rFont val="Arial"/>
        <family val="2"/>
      </rPr>
      <t>12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22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11</t>
    </r>
  </si>
  <si>
    <r>
      <t>Pb(CH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COO)</t>
    </r>
    <r>
      <rPr>
        <vertAlign val="subscript"/>
        <sz val="12"/>
        <color rgb="FF5A5A5A"/>
        <rFont val="Arial"/>
        <family val="2"/>
      </rPr>
      <t>2</t>
    </r>
  </si>
  <si>
    <r>
      <t>C</t>
    </r>
    <r>
      <rPr>
        <vertAlign val="subscript"/>
        <sz val="12"/>
        <color rgb="FF5A5A5A"/>
        <rFont val="Arial"/>
        <family val="2"/>
      </rPr>
      <t>4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10</t>
    </r>
    <r>
      <rPr>
        <sz val="12"/>
        <color rgb="FF5A5A5A"/>
        <rFont val="Arial"/>
        <family val="2"/>
      </rPr>
      <t>O</t>
    </r>
  </si>
  <si>
    <r>
      <t>SnCl</t>
    </r>
    <r>
      <rPr>
        <vertAlign val="subscript"/>
        <sz val="12"/>
        <color rgb="FF5A5A5A"/>
        <rFont val="Arial"/>
        <family val="2"/>
      </rPr>
      <t>2</t>
    </r>
  </si>
  <si>
    <r>
      <t>CH</t>
    </r>
    <r>
      <rPr>
        <vertAlign val="subscript"/>
        <sz val="12"/>
        <color rgb="FF5A5A5A"/>
        <rFont val="Arial"/>
        <family val="2"/>
      </rPr>
      <t>3</t>
    </r>
    <r>
      <rPr>
        <sz val="12"/>
        <color rgb="FF5A5A5A"/>
        <rFont val="Arial"/>
        <family val="2"/>
      </rPr>
      <t>COOH</t>
    </r>
  </si>
  <si>
    <r>
      <t>C</t>
    </r>
    <r>
      <rPr>
        <vertAlign val="subscript"/>
        <sz val="12"/>
        <color rgb="FF5A5A5A"/>
        <rFont val="Arial"/>
        <family val="2"/>
      </rPr>
      <t>6</t>
    </r>
    <r>
      <rPr>
        <sz val="12"/>
        <color rgb="FF5A5A5A"/>
        <rFont val="Arial"/>
        <family val="2"/>
      </rPr>
      <t>H</t>
    </r>
    <r>
      <rPr>
        <vertAlign val="subscript"/>
        <sz val="12"/>
        <color rgb="FF5A5A5A"/>
        <rFont val="Arial"/>
        <family val="2"/>
      </rPr>
      <t>8</t>
    </r>
    <r>
      <rPr>
        <sz val="12"/>
        <color rgb="FF5A5A5A"/>
        <rFont val="Arial"/>
        <family val="2"/>
      </rPr>
      <t>O</t>
    </r>
    <r>
      <rPr>
        <vertAlign val="subscript"/>
        <sz val="12"/>
        <color rgb="FF5A5A5A"/>
        <rFont val="Arial"/>
        <family val="2"/>
      </rPr>
      <t>6</t>
    </r>
  </si>
  <si>
    <r>
      <t>H</t>
    </r>
    <r>
      <rPr>
        <vertAlign val="subscript"/>
        <sz val="12"/>
        <color rgb="FF5A5A5A"/>
        <rFont val="Arial"/>
        <family val="2"/>
      </rPr>
      <t>2</t>
    </r>
    <r>
      <rPr>
        <sz val="12"/>
        <color rgb="FF5A5A5A"/>
        <rFont val="Arial"/>
        <family val="2"/>
      </rPr>
      <t>O</t>
    </r>
  </si>
  <si>
    <r>
      <t>PbCO</t>
    </r>
    <r>
      <rPr>
        <vertAlign val="subscript"/>
        <sz val="12"/>
        <color rgb="FF5A5A5A"/>
        <rFont val="Arial"/>
        <family val="2"/>
      </rPr>
      <t>3</t>
    </r>
  </si>
  <si>
    <r>
      <t>ZnSO</t>
    </r>
    <r>
      <rPr>
        <vertAlign val="subscript"/>
        <sz val="12"/>
        <color rgb="FF5A5A5A"/>
        <rFont val="Arial"/>
        <family val="2"/>
      </rPr>
      <t>4</t>
    </r>
  </si>
  <si>
    <r>
      <t>Al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  <r>
      <rPr>
        <vertAlign val="subscript"/>
        <sz val="12"/>
        <color rgb="FF02010A"/>
        <rFont val="Arial"/>
        <family val="2"/>
      </rPr>
      <t>3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</si>
  <si>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</si>
  <si>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BaCl</t>
    </r>
    <r>
      <rPr>
        <vertAlign val="subscript"/>
        <sz val="12"/>
        <color rgb="FF02010A"/>
        <rFont val="Arial"/>
        <family val="2"/>
      </rPr>
      <t>2</t>
    </r>
  </si>
  <si>
    <r>
      <t>Ca(NO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</si>
  <si>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</si>
  <si>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KNO</t>
    </r>
    <r>
      <rPr>
        <vertAlign val="subscript"/>
        <sz val="12"/>
        <color rgb="FF02010A"/>
        <rFont val="Arial"/>
        <family val="2"/>
      </rPr>
      <t>3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</si>
  <si>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</si>
  <si>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MgI</t>
    </r>
    <r>
      <rPr>
        <vertAlign val="subscript"/>
        <sz val="12"/>
        <color rgb="FF02010A"/>
        <rFont val="Arial"/>
        <family val="2"/>
      </rPr>
      <t>2</t>
    </r>
  </si>
  <si>
    <r>
      <t>O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</si>
  <si>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6</t>
    </r>
  </si>
  <si>
    <r>
      <t>Ag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</si>
  <si>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</si>
  <si>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CrO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</si>
  <si>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7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</si>
  <si>
    <r>
      <t>ZnCO</t>
    </r>
    <r>
      <rPr>
        <vertAlign val="subscript"/>
        <sz val="12"/>
        <color rgb="FF02010A"/>
        <rFont val="Arial"/>
        <family val="2"/>
      </rPr>
      <t>3</t>
    </r>
  </si>
  <si>
    <r>
      <t>Zn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(PO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</si>
  <si>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Cl</t>
    </r>
    <r>
      <rPr>
        <vertAlign val="subscript"/>
        <sz val="12"/>
        <color rgb="FF02010A"/>
        <rFont val="Arial"/>
        <family val="2"/>
      </rPr>
      <t>2</t>
    </r>
  </si>
  <si>
    <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BO</t>
    </r>
    <r>
      <rPr>
        <vertAlign val="subscript"/>
        <sz val="12"/>
        <color rgb="FF02010A"/>
        <rFont val="Arial"/>
        <family val="2"/>
      </rPr>
      <t>3</t>
    </r>
  </si>
  <si>
    <r>
      <t>KHCO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</si>
  <si>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2−</t>
    </r>
  </si>
  <si>
    <r>
      <t>Mg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(PO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</si>
  <si>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KNO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</si>
  <si>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27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28</t>
    </r>
    <r>
      <rPr>
        <sz val="12"/>
        <color rgb="FF02010A"/>
        <rFont val="Arial"/>
        <family val="2"/>
      </rPr>
      <t>Br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S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</si>
  <si>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I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</si>
  <si>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</si>
  <si>
    <r>
      <t>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NO</t>
    </r>
    <r>
      <rPr>
        <vertAlign val="subscript"/>
        <sz val="12"/>
        <color rgb="FF02010A"/>
        <rFont val="Arial"/>
        <family val="2"/>
      </rPr>
      <t>2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</si>
  <si>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</si>
  <si>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BaBr</t>
    </r>
    <r>
      <rPr>
        <vertAlign val="subscript"/>
        <sz val="12"/>
        <color rgb="FF02010A"/>
        <rFont val="Arial"/>
        <family val="2"/>
      </rPr>
      <t>2</t>
    </r>
  </si>
  <si>
    <r>
      <t>BrO</t>
    </r>
    <r>
      <rPr>
        <vertAlign val="superscript"/>
        <sz val="12"/>
        <color rgb="FF02010A"/>
        <rFont val="Arial"/>
        <family val="2"/>
      </rPr>
      <t>3–</t>
    </r>
  </si>
  <si>
    <r>
      <t>BaI</t>
    </r>
    <r>
      <rPr>
        <vertAlign val="subscript"/>
        <sz val="12"/>
        <color rgb="FF02010A"/>
        <rFont val="Arial"/>
        <family val="2"/>
      </rPr>
      <t>2</t>
    </r>
  </si>
  <si>
    <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</si>
  <si>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NiSO</t>
    </r>
    <r>
      <rPr>
        <vertAlign val="subscript"/>
        <sz val="12"/>
        <color rgb="FF02010A"/>
        <rFont val="Arial"/>
        <family val="2"/>
      </rPr>
      <t>4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</si>
  <si>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</si>
  <si>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PO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3-</t>
    </r>
  </si>
  <si>
    <r>
      <t>Pb(C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</si>
  <si>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SO</t>
    </r>
    <r>
      <rPr>
        <vertAlign val="subscript"/>
        <sz val="12"/>
        <color rgb="FF02010A"/>
        <rFont val="Arial"/>
        <family val="2"/>
      </rPr>
      <t>3</t>
    </r>
  </si>
  <si>
    <r>
      <t>Ag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</si>
  <si>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Na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N</t>
    </r>
  </si>
  <si>
    <r>
      <t>SrCl</t>
    </r>
    <r>
      <rPr>
        <vertAlign val="subscript"/>
        <sz val="12"/>
        <color rgb="FF02010A"/>
        <rFont val="Arial"/>
        <family val="2"/>
      </rPr>
      <t>2</t>
    </r>
  </si>
  <si>
    <r>
      <t>CH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</si>
  <si>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Sr(NO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</si>
  <si>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CO</t>
    </r>
    <r>
      <rPr>
        <vertAlign val="subscript"/>
        <sz val="12"/>
        <color rgb="FF02010A"/>
        <rFont val="Arial"/>
        <family val="2"/>
      </rPr>
      <t>3</t>
    </r>
  </si>
  <si>
    <r>
      <t>AlF</t>
    </r>
    <r>
      <rPr>
        <vertAlign val="subscript"/>
        <sz val="12"/>
        <color rgb="FF02010A"/>
        <rFont val="Arial"/>
        <family val="2"/>
      </rPr>
      <t>3</t>
    </r>
  </si>
  <si>
    <r>
      <t>CaH</t>
    </r>
    <r>
      <rPr>
        <vertAlign val="subscript"/>
        <sz val="12"/>
        <color rgb="FF02010A"/>
        <rFont val="Arial"/>
        <family val="2"/>
      </rPr>
      <t>2</t>
    </r>
  </si>
  <si>
    <r>
      <t>BaF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</si>
  <si>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2</t>
    </r>
  </si>
  <si>
    <r>
      <t>CuCO</t>
    </r>
    <r>
      <rPr>
        <vertAlign val="subscript"/>
        <sz val="12"/>
        <color rgb="FF02010A"/>
        <rFont val="Arial"/>
        <family val="2"/>
      </rPr>
      <t>3</t>
    </r>
  </si>
  <si>
    <r>
      <t>Li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</si>
  <si>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OH</t>
    </r>
  </si>
  <si>
    <r>
      <t>PbI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</si>
  <si>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7</t>
    </r>
    <r>
      <rPr>
        <sz val="12"/>
        <color rgb="FF02010A"/>
        <rFont val="Arial"/>
        <family val="2"/>
      </rPr>
      <t>NO</t>
    </r>
    <r>
      <rPr>
        <vertAlign val="subscript"/>
        <sz val="12"/>
        <color rgb="FF02010A"/>
        <rFont val="Arial"/>
        <family val="2"/>
      </rPr>
      <t>2</t>
    </r>
  </si>
  <si>
    <r>
      <t>Ni(NO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</si>
  <si>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Cr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7</t>
    </r>
  </si>
  <si>
    <r>
      <t>NaNO</t>
    </r>
    <r>
      <rPr>
        <vertAlign val="subscript"/>
        <sz val="12"/>
        <color rgb="FF02010A"/>
        <rFont val="Arial"/>
        <family val="2"/>
      </rPr>
      <t>3</t>
    </r>
  </si>
  <si>
    <r>
      <t>ZnI</t>
    </r>
    <r>
      <rPr>
        <vertAlign val="subscript"/>
        <sz val="12"/>
        <color rgb="FF02010A"/>
        <rFont val="Arial"/>
        <family val="2"/>
      </rPr>
      <t>2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</si>
  <si>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6</t>
    </r>
  </si>
  <si>
    <r>
      <t>AlBr</t>
    </r>
    <r>
      <rPr>
        <vertAlign val="subscript"/>
        <sz val="12"/>
        <color rgb="FF02010A"/>
        <rFont val="Arial"/>
        <family val="2"/>
      </rPr>
      <t>3</t>
    </r>
  </si>
  <si>
    <r>
      <t>CuSO</t>
    </r>
    <r>
      <rPr>
        <vertAlign val="subscript"/>
        <sz val="12"/>
        <color rgb="FF02010A"/>
        <rFont val="Arial"/>
        <family val="2"/>
      </rPr>
      <t>4</t>
    </r>
  </si>
  <si>
    <r>
      <t>CaC</t>
    </r>
    <r>
      <rPr>
        <vertAlign val="subscript"/>
        <sz val="12"/>
        <color rgb="FF02010A"/>
        <rFont val="Arial"/>
        <family val="2"/>
      </rPr>
      <t>2</t>
    </r>
  </si>
  <si>
    <r>
      <t>NaClO</t>
    </r>
    <r>
      <rPr>
        <vertAlign val="subscript"/>
        <sz val="12"/>
        <color rgb="FF02010A"/>
        <rFont val="Arial"/>
        <family val="2"/>
      </rPr>
      <t>3</t>
    </r>
  </si>
  <si>
    <r>
      <t>KIO</t>
    </r>
    <r>
      <rPr>
        <vertAlign val="subscript"/>
        <sz val="12"/>
        <color rgb="FF02010A"/>
        <rFont val="Arial"/>
        <family val="2"/>
      </rPr>
      <t>3</t>
    </r>
  </si>
  <si>
    <r>
      <t>CaCl</t>
    </r>
    <r>
      <rPr>
        <vertAlign val="subscript"/>
        <sz val="12"/>
        <color rgb="FF02010A"/>
        <rFont val="Arial"/>
        <family val="2"/>
      </rPr>
      <t>2</t>
    </r>
  </si>
  <si>
    <r>
      <t>CH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</si>
  <si>
    <r>
      <t>SF</t>
    </r>
    <r>
      <rPr>
        <vertAlign val="subscript"/>
        <sz val="12"/>
        <color rgb="FF02010A"/>
        <rFont val="Arial"/>
        <family val="2"/>
      </rPr>
      <t>6</t>
    </r>
  </si>
  <si>
    <r>
      <t>PCl</t>
    </r>
    <r>
      <rPr>
        <vertAlign val="subscript"/>
        <sz val="12"/>
        <color rgb="FF02010A"/>
        <rFont val="Arial"/>
        <family val="2"/>
      </rPr>
      <t>3</t>
    </r>
  </si>
  <si>
    <r>
      <t>XeF</t>
    </r>
    <r>
      <rPr>
        <vertAlign val="subscript"/>
        <sz val="12"/>
        <color rgb="FF02010A"/>
        <rFont val="Arial"/>
        <family val="2"/>
      </rPr>
      <t>2</t>
    </r>
  </si>
  <si>
    <r>
      <t>Br</t>
    </r>
    <r>
      <rPr>
        <vertAlign val="subscript"/>
        <sz val="12"/>
        <color rgb="FF02010A"/>
        <rFont val="Arial"/>
        <family val="2"/>
      </rPr>
      <t>2</t>
    </r>
  </si>
  <si>
    <r>
      <t>PI</t>
    </r>
    <r>
      <rPr>
        <vertAlign val="subscript"/>
        <sz val="12"/>
        <color rgb="FF02010A"/>
        <rFont val="Arial"/>
        <family val="2"/>
      </rPr>
      <t>3</t>
    </r>
  </si>
  <si>
    <r>
      <t>Al(OH)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</si>
  <si>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</si>
  <si>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6</t>
    </r>
  </si>
  <si>
    <r>
      <t>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3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</si>
  <si>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Ni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</si>
  <si>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Na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12</t>
    </r>
  </si>
  <si>
    <r>
      <t>C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NO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Na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</si>
  <si>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Cl</t>
    </r>
    <r>
      <rPr>
        <vertAlign val="subscript"/>
        <sz val="12"/>
        <color rgb="FF02010A"/>
        <rFont val="Arial"/>
        <family val="2"/>
      </rPr>
      <t>4</t>
    </r>
  </si>
  <si>
    <r>
      <t>(C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8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n</t>
    </r>
  </si>
  <si>
    <r>
      <t>C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10</t>
    </r>
  </si>
  <si>
    <r>
      <t>C</t>
    </r>
    <r>
      <rPr>
        <vertAlign val="subscript"/>
        <sz val="12"/>
        <color rgb="FF02010A"/>
        <rFont val="Arial"/>
        <family val="2"/>
      </rPr>
      <t>12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22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11</t>
    </r>
  </si>
  <si>
    <r>
      <t>C</t>
    </r>
    <r>
      <rPr>
        <vertAlign val="subscript"/>
        <sz val="12"/>
        <color rgb="FF02010A"/>
        <rFont val="Arial"/>
        <family val="2"/>
      </rPr>
      <t>27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36</t>
    </r>
    <r>
      <rPr>
        <sz val="12"/>
        <color rgb="FF02010A"/>
        <rFont val="Arial"/>
        <family val="2"/>
      </rP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10</t>
    </r>
  </si>
  <si>
    <r>
      <t>C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6</t>
    </r>
  </si>
  <si>
    <r>
      <t>N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5</t>
    </r>
  </si>
  <si>
    <r>
      <t>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3</t>
    </r>
  </si>
  <si>
    <r>
      <t>K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Fe(CN)</t>
    </r>
    <r>
      <rPr>
        <vertAlign val="subscript"/>
        <sz val="12"/>
        <color rgb="FF02010A"/>
        <rFont val="Arial"/>
        <family val="2"/>
      </rPr>
      <t>6</t>
    </r>
  </si>
  <si>
    <r>
      <t>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5</t>
    </r>
  </si>
  <si>
    <r>
      <t>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8</t>
    </r>
  </si>
  <si>
    <r>
      <t>KH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PO</t>
    </r>
    <r>
      <rPr>
        <vertAlign val="subscript"/>
        <sz val="12"/>
        <color rgb="FF02010A"/>
        <rFont val="Arial"/>
        <family val="2"/>
      </rPr>
      <t>4</t>
    </r>
  </si>
  <si>
    <r>
      <t>K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HPO</t>
    </r>
    <r>
      <rPr>
        <vertAlign val="subscript"/>
        <sz val="12"/>
        <color rgb="FF02010A"/>
        <rFont val="Arial"/>
        <family val="2"/>
      </rPr>
      <t>4</t>
    </r>
  </si>
  <si>
    <r>
      <t>(NH</t>
    </r>
    <r>
      <rPr>
        <vertAlign val="subscript"/>
        <sz val="12"/>
        <color rgb="FF02010A"/>
        <rFont val="Arial"/>
        <family val="2"/>
      </rPr>
      <t>4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S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8</t>
    </r>
  </si>
  <si>
    <r>
      <t>HSO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–</t>
    </r>
  </si>
  <si>
    <r>
      <t>SO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2−</t>
    </r>
  </si>
  <si>
    <r>
      <t>CaI</t>
    </r>
    <r>
      <rPr>
        <vertAlign val="subscript"/>
        <sz val="12"/>
        <color rgb="FF02010A"/>
        <rFont val="Arial"/>
        <family val="2"/>
      </rPr>
      <t>2</t>
    </r>
  </si>
  <si>
    <r>
      <t>ClO</t>
    </r>
    <r>
      <rPr>
        <vertAlign val="superscript"/>
        <sz val="12"/>
        <color rgb="FF02010A"/>
        <rFont val="Arial"/>
        <family val="2"/>
      </rPr>
      <t>–</t>
    </r>
  </si>
  <si>
    <r>
      <t>PO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3–</t>
    </r>
  </si>
  <si>
    <r>
      <t>OH</t>
    </r>
    <r>
      <rPr>
        <vertAlign val="superscript"/>
        <sz val="12"/>
        <color rgb="FF02010A"/>
        <rFont val="Arial"/>
        <family val="2"/>
      </rPr>
      <t>−</t>
    </r>
  </si>
  <si>
    <r>
      <t>NO</t>
    </r>
    <r>
      <rPr>
        <vertAlign val="subscript"/>
        <sz val="12"/>
        <color rgb="FF02010A"/>
        <rFont val="Arial"/>
        <family val="2"/>
      </rPr>
      <t>2</t>
    </r>
    <r>
      <rPr>
        <vertAlign val="superscript"/>
        <sz val="12"/>
        <color rgb="FF02010A"/>
        <rFont val="Arial"/>
        <family val="2"/>
      </rPr>
      <t>−</t>
    </r>
  </si>
  <si>
    <r>
      <t>(Na</t>
    </r>
    <r>
      <rPr>
        <vertAlign val="subscript"/>
        <sz val="12"/>
        <color rgb="FF02010A"/>
        <rFont val="Arial"/>
        <family val="2"/>
      </rPr>
      <t>2</t>
    </r>
    <r>
      <rPr>
        <sz val="12"/>
        <color rgb="FF02010A"/>
        <rFont val="Arial"/>
        <family val="2"/>
      </rPr>
      <t>O)</t>
    </r>
    <r>
      <rPr>
        <vertAlign val="subscript"/>
        <sz val="12"/>
        <color rgb="FF02010A"/>
        <rFont val="Arial"/>
        <family val="2"/>
      </rPr>
      <t>x</t>
    </r>
    <r>
      <rPr>
        <sz val="12"/>
        <color rgb="FF02010A"/>
        <rFont val="Arial"/>
        <family val="2"/>
      </rPr>
      <t>·SiO</t>
    </r>
    <r>
      <rPr>
        <vertAlign val="subscript"/>
        <sz val="12"/>
        <color rgb="FF02010A"/>
        <rFont val="Arial"/>
        <family val="2"/>
      </rPr>
      <t>2</t>
    </r>
  </si>
  <si>
    <r>
      <t>CN</t>
    </r>
    <r>
      <rPr>
        <vertAlign val="superscript"/>
        <sz val="12"/>
        <color rgb="FF02010A"/>
        <rFont val="Arial"/>
        <family val="2"/>
      </rPr>
      <t>−</t>
    </r>
  </si>
  <si>
    <r>
      <t>CrO</t>
    </r>
    <r>
      <rPr>
        <vertAlign val="subscript"/>
        <sz val="12"/>
        <color rgb="FF02010A"/>
        <rFont val="Arial"/>
        <family val="2"/>
      </rPr>
      <t>4</t>
    </r>
    <r>
      <rPr>
        <vertAlign val="superscript"/>
        <sz val="12"/>
        <color rgb="FF02010A"/>
        <rFont val="Arial"/>
        <family val="2"/>
      </rPr>
      <t>2–</t>
    </r>
  </si>
  <si>
    <r>
      <t>CHO</t>
    </r>
    <r>
      <rPr>
        <vertAlign val="subscript"/>
        <sz val="12"/>
        <color rgb="FF02010A"/>
        <rFont val="Arial"/>
        <family val="2"/>
      </rPr>
      <t>3</t>
    </r>
    <r>
      <rPr>
        <vertAlign val="superscript"/>
        <sz val="12"/>
        <color rgb="FF02010A"/>
        <rFont val="Arial"/>
        <family val="2"/>
      </rPr>
      <t>–</t>
    </r>
  </si>
  <si>
    <r>
      <t>OH</t>
    </r>
    <r>
      <rPr>
        <vertAlign val="superscript"/>
        <sz val="12"/>
        <color rgb="FF02010A"/>
        <rFont val="Arial"/>
        <family val="2"/>
      </rPr>
      <t>–</t>
    </r>
  </si>
  <si>
    <r>
      <t>(C</t>
    </r>
    <r>
      <rPr>
        <vertAlign val="subscript"/>
        <sz val="12"/>
        <color rgb="FF02010A"/>
        <rFont val="Arial"/>
        <family val="2"/>
      </rPr>
      <t>6</t>
    </r>
    <r>
      <rPr>
        <sz val="12"/>
        <color rgb="FF02010A"/>
        <rFont val="Arial"/>
        <family val="2"/>
      </rPr>
      <t>H</t>
    </r>
    <r>
      <rPr>
        <vertAlign val="subscript"/>
        <sz val="12"/>
        <color rgb="FF02010A"/>
        <rFont val="Arial"/>
        <family val="2"/>
      </rPr>
      <t>10</t>
    </r>
    <r>
      <rPr>
        <sz val="12"/>
        <color rgb="FF02010A"/>
        <rFont val="Arial"/>
        <family val="2"/>
      </rPr>
      <t>O</t>
    </r>
    <r>
      <rPr>
        <vertAlign val="subscript"/>
        <sz val="12"/>
        <color rgb="FF02010A"/>
        <rFont val="Arial"/>
        <family val="2"/>
      </rPr>
      <t>5</t>
    </r>
    <r>
      <rPr>
        <sz val="12"/>
        <color rgb="FF02010A"/>
        <rFont val="Arial"/>
        <family val="2"/>
      </rPr>
      <t>)</t>
    </r>
    <r>
      <rPr>
        <vertAlign val="subscript"/>
        <sz val="12"/>
        <color rgb="FF02010A"/>
        <rFont val="Arial"/>
        <family val="2"/>
      </rPr>
      <t>n</t>
    </r>
  </si>
  <si>
    <r>
      <t>CH</t>
    </r>
    <r>
      <rPr>
        <vertAlign val="subscript"/>
        <sz val="12"/>
        <color rgb="FF02010A"/>
        <rFont val="Arial"/>
        <family val="2"/>
      </rPr>
      <t>3</t>
    </r>
    <r>
      <rPr>
        <sz val="12"/>
        <color rgb="FF02010A"/>
        <rFont val="Arial"/>
        <family val="2"/>
      </rPr>
      <t>COO</t>
    </r>
    <r>
      <rPr>
        <vertAlign val="superscript"/>
        <sz val="12"/>
        <color rgb="FF02010A"/>
        <rFont val="Arial"/>
        <family val="2"/>
      </rPr>
      <t>–</t>
    </r>
  </si>
  <si>
    <t>Sodium hydrogen carbonate or 
Sodium bicarbonate</t>
  </si>
  <si>
    <t>https://en.wikipedia.org/wiki/Glossary_of_chemical_formulae</t>
  </si>
  <si>
    <t>https://en.wikipedia.org/wiki/List_of_CAS_numbers_by_chemical_compound</t>
  </si>
  <si>
    <t>Sources:</t>
  </si>
  <si>
    <t xml:space="preserve">https://computeexpert.com/english-blog/excel-tips-and-trick/periodic-table-of-elements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</si>
</sst>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0"/>
      <color theme="1"/>
      <name val="Futura Medium"/>
    </font>
    <font>
      <sz val="28"/>
      <color theme="1"/>
      <name val="Futura Medium"/>
    </font>
    <font>
      <sz val="21"/>
      <color theme="1"/>
      <name val="Futura Medium"/>
    </font>
    <font>
      <sz val="12"/>
      <color theme="1"/>
      <name val="Futura Medium"/>
    </font>
    <font>
      <b/>
      <sz val="48"/>
      <color theme="1"/>
      <name val="Futura Medium"/>
    </font>
    <font>
      <sz val="16"/>
      <color theme="1"/>
      <name val="Futura Medium"/>
    </font>
    <font>
      <sz val="28"/>
      <color rgb="FF000000"/>
      <name val="Futura Medium"/>
    </font>
    <font>
      <u/>
      <sz val="12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rgb="FF02010A"/>
      <name val="Arial"/>
      <family val="2"/>
    </font>
    <font>
      <vertAlign val="subscript"/>
      <sz val="12"/>
      <color rgb="FF02010A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33333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5A5A5A"/>
      <name val="Arial"/>
      <family val="2"/>
    </font>
    <font>
      <vertAlign val="subscript"/>
      <sz val="12"/>
      <color rgb="FF5A5A5A"/>
      <name val="Arial"/>
      <family val="2"/>
    </font>
    <font>
      <vertAlign val="superscript"/>
      <sz val="12"/>
      <color rgb="FF5A5A5A"/>
      <name val="Arial"/>
      <family val="2"/>
    </font>
    <font>
      <i/>
      <vertAlign val="subscript"/>
      <sz val="12"/>
      <color rgb="FF5A5A5A"/>
      <name val="Arial"/>
      <family val="2"/>
    </font>
    <font>
      <b/>
      <sz val="20"/>
      <name val="Arial"/>
      <family val="2"/>
    </font>
    <font>
      <vertAlign val="superscript"/>
      <sz val="12"/>
      <color rgb="FF02010A"/>
      <name val="Arial"/>
      <family val="2"/>
    </font>
    <font>
      <sz val="48"/>
      <color theme="1"/>
      <name val="Arial"/>
      <family val="2"/>
    </font>
    <font>
      <u/>
      <sz val="48"/>
      <color theme="1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A6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8F8F8"/>
        <bgColor indexed="64"/>
      </patternFill>
    </fill>
    <fill>
      <patternFill patternType="solid">
        <fgColor rgb="FFFFFFE7"/>
        <bgColor indexed="64"/>
      </patternFill>
    </fill>
  </fills>
  <borders count="16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4C4C4C"/>
      </left>
      <right style="medium">
        <color rgb="FF4C4C4C"/>
      </right>
      <top style="medium">
        <color rgb="FF4C4C4C"/>
      </top>
      <bottom style="medium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1" fillId="0" borderId="0"/>
  </cellStyleXfs>
  <cellXfs count="158">
    <xf numFmtId="0" fontId="0" fillId="0" borderId="0" xfId="0"/>
    <xf numFmtId="0" fontId="2" fillId="4" borderId="5" xfId="2" applyFill="1" applyBorder="1"/>
    <xf numFmtId="0" fontId="2" fillId="4" borderId="6" xfId="2" applyFill="1" applyBorder="1"/>
    <xf numFmtId="0" fontId="2" fillId="4" borderId="7" xfId="2" applyFill="1" applyBorder="1"/>
    <xf numFmtId="0" fontId="2" fillId="0" borderId="0" xfId="2"/>
    <xf numFmtId="0" fontId="2" fillId="4" borderId="8" xfId="2" applyFill="1" applyBorder="1"/>
    <xf numFmtId="0" fontId="2" fillId="4" borderId="0" xfId="2" applyFill="1"/>
    <xf numFmtId="0" fontId="2" fillId="4" borderId="9" xfId="2" applyFill="1" applyBorder="1"/>
    <xf numFmtId="0" fontId="4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 textRotation="90"/>
    </xf>
    <xf numFmtId="0" fontId="5" fillId="5" borderId="0" xfId="2" applyFont="1" applyFill="1" applyAlignment="1">
      <alignment horizontal="center"/>
    </xf>
    <xf numFmtId="0" fontId="6" fillId="4" borderId="0" xfId="2" applyFont="1" applyFill="1"/>
    <xf numFmtId="0" fontId="5" fillId="6" borderId="0" xfId="2" applyFont="1" applyFill="1" applyAlignment="1">
      <alignment horizontal="center"/>
    </xf>
    <xf numFmtId="0" fontId="7" fillId="5" borderId="0" xfId="2" applyFont="1" applyFill="1" applyAlignment="1">
      <alignment horizontal="center"/>
    </xf>
    <xf numFmtId="0" fontId="7" fillId="6" borderId="0" xfId="2" applyFont="1" applyFill="1" applyAlignment="1">
      <alignment horizontal="center"/>
    </xf>
    <xf numFmtId="0" fontId="8" fillId="5" borderId="0" xfId="2" applyFont="1" applyFill="1" applyAlignment="1">
      <alignment horizontal="center"/>
    </xf>
    <xf numFmtId="0" fontId="8" fillId="6" borderId="0" xfId="2" applyFont="1" applyFill="1" applyAlignment="1">
      <alignment horizontal="center"/>
    </xf>
    <xf numFmtId="0" fontId="8" fillId="5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/>
    </xf>
    <xf numFmtId="0" fontId="8" fillId="6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/>
    </xf>
    <xf numFmtId="0" fontId="5" fillId="7" borderId="0" xfId="2" applyFont="1" applyFill="1" applyAlignment="1">
      <alignment horizontal="center"/>
    </xf>
    <xf numFmtId="0" fontId="5" fillId="8" borderId="0" xfId="2" applyFont="1" applyFill="1" applyAlignment="1">
      <alignment horizontal="center"/>
    </xf>
    <xf numFmtId="0" fontId="5" fillId="3" borderId="0" xfId="2" applyFont="1" applyFill="1" applyAlignment="1">
      <alignment horizontal="center"/>
    </xf>
    <xf numFmtId="0" fontId="5" fillId="9" borderId="0" xfId="2" applyFont="1" applyFill="1" applyAlignment="1">
      <alignment horizontal="center"/>
    </xf>
    <xf numFmtId="0" fontId="7" fillId="7" borderId="0" xfId="2" applyFont="1" applyFill="1" applyAlignment="1">
      <alignment horizontal="center"/>
    </xf>
    <xf numFmtId="0" fontId="7" fillId="8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7" fillId="9" borderId="0" xfId="2" applyFont="1" applyFill="1" applyAlignment="1">
      <alignment horizontal="center"/>
    </xf>
    <xf numFmtId="0" fontId="8" fillId="7" borderId="0" xfId="2" applyFont="1" applyFill="1" applyAlignment="1">
      <alignment horizontal="center"/>
    </xf>
    <xf numFmtId="0" fontId="8" fillId="8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8" fillId="9" borderId="0" xfId="2" applyFont="1" applyFill="1" applyAlignment="1">
      <alignment horizontal="center"/>
    </xf>
    <xf numFmtId="0" fontId="8" fillId="7" borderId="0" xfId="2" applyFont="1" applyFill="1" applyAlignment="1">
      <alignment horizontal="center" vertical="center"/>
    </xf>
    <xf numFmtId="0" fontId="8" fillId="8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9" borderId="0" xfId="2" applyFont="1" applyFill="1" applyAlignment="1">
      <alignment horizontal="center" vertical="center"/>
    </xf>
    <xf numFmtId="0" fontId="8" fillId="9" borderId="0" xfId="2" quotePrefix="1" applyFont="1" applyFill="1" applyAlignment="1">
      <alignment horizontal="center" vertical="center"/>
    </xf>
    <xf numFmtId="0" fontId="8" fillId="5" borderId="0" xfId="2" quotePrefix="1" applyFont="1" applyFill="1" applyAlignment="1">
      <alignment horizontal="center" vertical="center"/>
    </xf>
    <xf numFmtId="0" fontId="5" fillId="10" borderId="0" xfId="2" applyFont="1" applyFill="1" applyAlignment="1">
      <alignment horizontal="center"/>
    </xf>
    <xf numFmtId="0" fontId="7" fillId="10" borderId="0" xfId="2" applyFont="1" applyFill="1" applyAlignment="1">
      <alignment horizontal="center"/>
    </xf>
    <xf numFmtId="0" fontId="8" fillId="10" borderId="0" xfId="2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8" fillId="10" borderId="0" xfId="2" applyFont="1" applyFill="1" applyAlignment="1">
      <alignment horizontal="center" vertical="center"/>
    </xf>
    <xf numFmtId="0" fontId="5" fillId="11" borderId="0" xfId="2" applyFont="1" applyFill="1" applyAlignment="1">
      <alignment horizontal="center"/>
    </xf>
    <xf numFmtId="0" fontId="7" fillId="11" borderId="0" xfId="2" applyFont="1" applyFill="1" applyAlignment="1">
      <alignment horizontal="center"/>
    </xf>
    <xf numFmtId="0" fontId="8" fillId="11" borderId="0" xfId="2" applyFont="1" applyFill="1" applyAlignment="1">
      <alignment horizontal="center"/>
    </xf>
    <xf numFmtId="0" fontId="8" fillId="7" borderId="0" xfId="2" quotePrefix="1" applyFont="1" applyFill="1" applyAlignment="1">
      <alignment horizontal="center" vertical="center"/>
    </xf>
    <xf numFmtId="0" fontId="8" fillId="11" borderId="0" xfId="2" applyFont="1" applyFill="1" applyAlignment="1">
      <alignment horizontal="center" vertical="center"/>
    </xf>
    <xf numFmtId="0" fontId="8" fillId="11" borderId="0" xfId="2" quotePrefix="1" applyFont="1" applyFill="1" applyAlignment="1">
      <alignment horizontal="center" vertical="center"/>
    </xf>
    <xf numFmtId="0" fontId="8" fillId="10" borderId="0" xfId="2" quotePrefix="1" applyFont="1" applyFill="1" applyAlignment="1">
      <alignment horizontal="center" vertical="center"/>
    </xf>
    <xf numFmtId="0" fontId="8" fillId="3" borderId="0" xfId="2" quotePrefix="1" applyFont="1" applyFill="1" applyAlignment="1">
      <alignment horizontal="center" vertical="center"/>
    </xf>
    <xf numFmtId="0" fontId="8" fillId="6" borderId="0" xfId="2" quotePrefix="1" applyFont="1" applyFill="1" applyAlignment="1">
      <alignment horizontal="center" vertical="center"/>
    </xf>
    <xf numFmtId="0" fontId="8" fillId="8" borderId="0" xfId="2" quotePrefix="1" applyFont="1" applyFill="1" applyAlignment="1">
      <alignment horizontal="center" vertical="center"/>
    </xf>
    <xf numFmtId="0" fontId="5" fillId="12" borderId="0" xfId="2" applyFont="1" applyFill="1" applyAlignment="1">
      <alignment horizontal="center"/>
    </xf>
    <xf numFmtId="0" fontId="7" fillId="12" borderId="0" xfId="2" applyFont="1" applyFill="1" applyAlignment="1">
      <alignment horizontal="center"/>
    </xf>
    <xf numFmtId="0" fontId="8" fillId="12" borderId="0" xfId="2" applyFont="1" applyFill="1" applyAlignment="1">
      <alignment horizontal="center"/>
    </xf>
    <xf numFmtId="0" fontId="8" fillId="12" borderId="0" xfId="2" applyFont="1" applyFill="1" applyAlignment="1">
      <alignment horizontal="center" vertical="center"/>
    </xf>
    <xf numFmtId="0" fontId="8" fillId="12" borderId="0" xfId="2" quotePrefix="1" applyFont="1" applyFill="1" applyAlignment="1">
      <alignment horizontal="center" vertical="center"/>
    </xf>
    <xf numFmtId="0" fontId="5" fillId="13" borderId="0" xfId="2" applyFont="1" applyFill="1" applyAlignment="1">
      <alignment horizontal="center"/>
    </xf>
    <xf numFmtId="0" fontId="7" fillId="13" borderId="0" xfId="2" applyFont="1" applyFill="1" applyAlignment="1">
      <alignment horizontal="center"/>
    </xf>
    <xf numFmtId="0" fontId="8" fillId="13" borderId="0" xfId="2" applyFont="1" applyFill="1" applyAlignment="1">
      <alignment horizontal="center"/>
    </xf>
    <xf numFmtId="0" fontId="8" fillId="13" borderId="0" xfId="2" quotePrefix="1" applyFont="1" applyFill="1" applyAlignment="1">
      <alignment horizontal="center" vertical="center"/>
    </xf>
    <xf numFmtId="0" fontId="2" fillId="4" borderId="10" xfId="2" applyFill="1" applyBorder="1"/>
    <xf numFmtId="0" fontId="2" fillId="4" borderId="11" xfId="2" applyFill="1" applyBorder="1"/>
    <xf numFmtId="0" fontId="2" fillId="4" borderId="12" xfId="2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5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5" fontId="16" fillId="0" borderId="0" xfId="0" applyNumberFormat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14" fontId="16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 wrapText="1"/>
    </xf>
    <xf numFmtId="14" fontId="16" fillId="0" borderId="15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17" fontId="16" fillId="0" borderId="15" xfId="0" applyNumberFormat="1" applyFont="1" applyBorder="1" applyAlignment="1">
      <alignment vertical="center" wrapText="1"/>
    </xf>
    <xf numFmtId="0" fontId="17" fillId="0" borderId="0" xfId="1" applyFont="1" applyAlignment="1">
      <alignment vertical="center"/>
    </xf>
    <xf numFmtId="0" fontId="15" fillId="0" borderId="0" xfId="3" applyFont="1" applyAlignme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left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right" vertical="center" wrapText="1"/>
    </xf>
    <xf numFmtId="0" fontId="15" fillId="0" borderId="2" xfId="3" applyFont="1" applyBorder="1" applyAlignment="1" applyProtection="1">
      <alignment horizontal="center" vertical="center"/>
      <protection locked="0"/>
    </xf>
    <xf numFmtId="0" fontId="15" fillId="0" borderId="2" xfId="3" applyFont="1" applyBorder="1" applyAlignment="1">
      <alignment vertical="center"/>
    </xf>
    <xf numFmtId="2" fontId="15" fillId="0" borderId="2" xfId="3" applyNumberFormat="1" applyFont="1" applyBorder="1" applyAlignment="1">
      <alignment horizontal="right" vertical="center" wrapText="1"/>
    </xf>
    <xf numFmtId="49" fontId="15" fillId="0" borderId="2" xfId="3" applyNumberFormat="1" applyFont="1" applyBorder="1" applyAlignment="1">
      <alignment horizontal="right" vertical="center" wrapText="1"/>
    </xf>
    <xf numFmtId="0" fontId="15" fillId="0" borderId="2" xfId="3" applyFont="1" applyBorder="1" applyAlignment="1">
      <alignment horizontal="left" vertical="center"/>
    </xf>
    <xf numFmtId="0" fontId="15" fillId="0" borderId="2" xfId="3" applyFont="1" applyBorder="1" applyAlignment="1" applyProtection="1">
      <alignment vertical="center"/>
      <protection locked="0"/>
    </xf>
    <xf numFmtId="0" fontId="15" fillId="0" borderId="2" xfId="3" applyFont="1" applyBorder="1" applyAlignment="1">
      <alignment vertical="center" wrapText="1"/>
    </xf>
    <xf numFmtId="164" fontId="15" fillId="0" borderId="2" xfId="3" applyNumberFormat="1" applyFont="1" applyBorder="1" applyAlignment="1" applyProtection="1">
      <alignment vertical="center"/>
      <protection locked="0"/>
    </xf>
    <xf numFmtId="49" fontId="15" fillId="0" borderId="2" xfId="3" quotePrefix="1" applyNumberFormat="1" applyFont="1" applyBorder="1" applyAlignment="1">
      <alignment horizontal="right" vertical="center" wrapText="1"/>
    </xf>
    <xf numFmtId="1" fontId="15" fillId="0" borderId="2" xfId="3" applyNumberFormat="1" applyFont="1" applyBorder="1" applyAlignment="1" applyProtection="1">
      <alignment vertical="center"/>
      <protection locked="0"/>
    </xf>
    <xf numFmtId="2" fontId="15" fillId="0" borderId="2" xfId="3" applyNumberFormat="1" applyFont="1" applyBorder="1" applyAlignment="1" applyProtection="1">
      <alignment vertical="center"/>
      <protection locked="0"/>
    </xf>
    <xf numFmtId="2" fontId="15" fillId="0" borderId="2" xfId="3" applyNumberFormat="1" applyFont="1" applyBorder="1" applyAlignment="1">
      <alignment vertical="center" wrapText="1"/>
    </xf>
    <xf numFmtId="0" fontId="15" fillId="0" borderId="2" xfId="3" applyFont="1" applyBorder="1" applyAlignment="1">
      <alignment horizontal="center" vertical="center"/>
    </xf>
    <xf numFmtId="2" fontId="15" fillId="0" borderId="2" xfId="3" applyNumberFormat="1" applyFont="1" applyBorder="1" applyAlignment="1">
      <alignment vertical="center"/>
    </xf>
    <xf numFmtId="0" fontId="15" fillId="0" borderId="2" xfId="3" quotePrefix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9" fillId="3" borderId="15" xfId="0" applyFont="1" applyFill="1" applyBorder="1" applyAlignment="1">
      <alignment vertical="center" wrapText="1"/>
    </xf>
    <xf numFmtId="0" fontId="17" fillId="2" borderId="15" xfId="1" applyFont="1" applyFill="1" applyBorder="1" applyAlignment="1">
      <alignment vertical="center" wrapText="1"/>
    </xf>
    <xf numFmtId="0" fontId="29" fillId="2" borderId="15" xfId="0" applyFont="1" applyFill="1" applyBorder="1" applyAlignment="1">
      <alignment vertical="center" wrapText="1"/>
    </xf>
    <xf numFmtId="0" fontId="29" fillId="15" borderId="15" xfId="0" applyFont="1" applyFill="1" applyBorder="1" applyAlignment="1">
      <alignment vertical="center" wrapText="1"/>
    </xf>
    <xf numFmtId="0" fontId="17" fillId="15" borderId="15" xfId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15" fillId="16" borderId="2" xfId="3" applyFont="1" applyFill="1" applyBorder="1" applyAlignment="1">
      <alignment horizontal="center" vertical="center" wrapText="1"/>
    </xf>
    <xf numFmtId="0" fontId="15" fillId="16" borderId="2" xfId="3" applyFont="1" applyFill="1" applyBorder="1" applyAlignment="1">
      <alignment horizontal="center" vertical="center"/>
    </xf>
    <xf numFmtId="0" fontId="20" fillId="16" borderId="2" xfId="0" applyFont="1" applyFill="1" applyBorder="1" applyAlignment="1">
      <alignment horizontal="center" vertical="center" wrapText="1"/>
    </xf>
    <xf numFmtId="0" fontId="15" fillId="16" borderId="2" xfId="3" applyFont="1" applyFill="1" applyBorder="1" applyAlignment="1">
      <alignment horizontal="right" vertical="center" wrapText="1"/>
    </xf>
    <xf numFmtId="0" fontId="15" fillId="16" borderId="2" xfId="3" applyFont="1" applyFill="1" applyBorder="1" applyAlignment="1">
      <alignment vertical="center"/>
    </xf>
    <xf numFmtId="0" fontId="15" fillId="16" borderId="2" xfId="3" applyFont="1" applyFill="1" applyBorder="1" applyAlignment="1">
      <alignment vertical="center" wrapText="1"/>
    </xf>
    <xf numFmtId="49" fontId="15" fillId="16" borderId="2" xfId="3" applyNumberFormat="1" applyFont="1" applyFill="1" applyBorder="1" applyAlignment="1">
      <alignment horizontal="right" vertical="center" wrapText="1"/>
    </xf>
    <xf numFmtId="49" fontId="15" fillId="16" borderId="2" xfId="3" quotePrefix="1" applyNumberFormat="1" applyFont="1" applyFill="1" applyBorder="1" applyAlignment="1">
      <alignment horizontal="right" vertical="center" wrapText="1"/>
    </xf>
    <xf numFmtId="0" fontId="15" fillId="16" borderId="2" xfId="3" quotePrefix="1" applyFont="1" applyFill="1" applyBorder="1" applyAlignment="1">
      <alignment vertical="center"/>
    </xf>
    <xf numFmtId="0" fontId="35" fillId="0" borderId="0" xfId="2" applyFont="1"/>
    <xf numFmtId="0" fontId="36" fillId="0" borderId="0" xfId="1" applyFont="1"/>
    <xf numFmtId="0" fontId="4" fillId="4" borderId="0" xfId="2" applyFont="1" applyFill="1" applyAlignment="1">
      <alignment horizontal="center" vertical="center"/>
    </xf>
    <xf numFmtId="0" fontId="3" fillId="4" borderId="8" xfId="2" applyFont="1" applyFill="1" applyBorder="1" applyAlignment="1">
      <alignment horizontal="center"/>
    </xf>
    <xf numFmtId="0" fontId="3" fillId="4" borderId="0" xfId="2" applyFont="1" applyFill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4" fillId="4" borderId="0" xfId="2" applyFont="1" applyFill="1" applyAlignment="1">
      <alignment horizontal="center" vertical="center" textRotation="90"/>
    </xf>
    <xf numFmtId="0" fontId="19" fillId="14" borderId="2" xfId="3" applyFont="1" applyFill="1" applyBorder="1" applyAlignment="1" applyProtection="1">
      <alignment horizontal="center" vertical="center" wrapText="1"/>
      <protection locked="0"/>
    </xf>
    <xf numFmtId="0" fontId="15" fillId="3" borderId="2" xfId="3" applyFont="1" applyFill="1" applyBorder="1" applyAlignment="1">
      <alignment horizontal="center" vertical="center" wrapText="1"/>
    </xf>
    <xf numFmtId="0" fontId="19" fillId="14" borderId="2" xfId="3" applyFont="1" applyFill="1" applyBorder="1" applyAlignment="1" applyProtection="1">
      <alignment vertical="center" wrapText="1"/>
      <protection locked="0"/>
    </xf>
    <xf numFmtId="0" fontId="15" fillId="3" borderId="2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vertical="center"/>
    </xf>
    <xf numFmtId="0" fontId="19" fillId="3" borderId="2" xfId="3" applyFont="1" applyFill="1" applyBorder="1" applyAlignment="1">
      <alignment vertical="center" wrapText="1"/>
    </xf>
    <xf numFmtId="0" fontId="29" fillId="15" borderId="15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14" fontId="16" fillId="0" borderId="15" xfId="0" applyNumberFormat="1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DF54A2E1-73C7-4B54-BDDF-93DA58AA3347}"/>
    <cellStyle name="Normal 3" xfId="3" xr:uid="{E72734BF-727A-45A3-BC6B-DD69CEDAB5BA}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399142</xdr:colOff>
      <xdr:row>10</xdr:row>
      <xdr:rowOff>1</xdr:rowOff>
    </xdr:from>
    <xdr:to>
      <xdr:col>20</xdr:col>
      <xdr:colOff>232857</xdr:colOff>
      <xdr:row>17</xdr:row>
      <xdr:rowOff>499365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A763F-2CA4-4418-9405-6899E89B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2192" y="4975861"/>
          <a:ext cx="10261685" cy="3133979"/>
        </a:xfrm>
        <a:prstGeom prst="rect">
          <a:avLst/>
        </a:prstGeom>
      </xdr:spPr>
    </xdr:pic>
    <xdr:clientData/>
  </xdr:twoCellAnchor>
  <xdr:twoCellAnchor editAs="oneCell">
    <xdr:from>
      <xdr:col>38</xdr:col>
      <xdr:colOff>185854</xdr:colOff>
      <xdr:row>1</xdr:row>
      <xdr:rowOff>30975</xdr:rowOff>
    </xdr:from>
    <xdr:to>
      <xdr:col>38</xdr:col>
      <xdr:colOff>1452044</xdr:colOff>
      <xdr:row>1</xdr:row>
      <xdr:rowOff>1581242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2F6B94-7377-47B9-9C1E-FBB1B8D9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95494" y="231000"/>
          <a:ext cx="1268095" cy="1548362"/>
        </a:xfrm>
        <a:prstGeom prst="rect">
          <a:avLst/>
        </a:prstGeom>
      </xdr:spPr>
    </xdr:pic>
    <xdr:clientData/>
  </xdr:twoCellAnchor>
  <xdr:twoCellAnchor editAs="oneCell">
    <xdr:from>
      <xdr:col>20</xdr:col>
      <xdr:colOff>457200</xdr:colOff>
      <xdr:row>10</xdr:row>
      <xdr:rowOff>0</xdr:rowOff>
    </xdr:from>
    <xdr:to>
      <xdr:col>26</xdr:col>
      <xdr:colOff>1330325</xdr:colOff>
      <xdr:row>17</xdr:row>
      <xdr:rowOff>498475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0F0E72-0DCC-475B-A65D-AE9D0C8F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30600" y="4975860"/>
          <a:ext cx="6077585" cy="3134995"/>
        </a:xfrm>
        <a:prstGeom prst="rect">
          <a:avLst/>
        </a:prstGeom>
      </xdr:spPr>
    </xdr:pic>
    <xdr:clientData/>
  </xdr:twoCellAnchor>
  <xdr:twoCellAnchor>
    <xdr:from>
      <xdr:col>18</xdr:col>
      <xdr:colOff>763024</xdr:colOff>
      <xdr:row>19</xdr:row>
      <xdr:rowOff>399435</xdr:rowOff>
    </xdr:from>
    <xdr:to>
      <xdr:col>22</xdr:col>
      <xdr:colOff>819355</xdr:colOff>
      <xdr:row>20</xdr:row>
      <xdr:rowOff>138264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EDB2E668-6C40-4F47-ADDA-F934B19E3208}"/>
            </a:ext>
          </a:extLst>
        </xdr:cNvPr>
        <xdr:cNvSpPr/>
      </xdr:nvSpPr>
      <xdr:spPr>
        <a:xfrm rot="16200000">
          <a:off x="16480863" y="7354906"/>
          <a:ext cx="171264" cy="3534861"/>
        </a:xfrm>
        <a:prstGeom prst="rightBrace">
          <a:avLst>
            <a:gd name="adj1" fmla="val 8333"/>
            <a:gd name="adj2" fmla="val 51165"/>
          </a:avLst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uteexpert.com/english-blog/excel-tips-and-trick/periodic-table-of-el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ciencenotes.org/turn-baking-soda-washing-soda/" TargetMode="External"/><Relationship Id="rId3" Type="http://schemas.openxmlformats.org/officeDocument/2006/relationships/hyperlink" Target="https://sciencenotes.org/how-to-make-copper-sulfate-copper-sulphate/" TargetMode="External"/><Relationship Id="rId7" Type="http://schemas.openxmlformats.org/officeDocument/2006/relationships/hyperlink" Target="https://sciencenotes.org/bet-theres-lead-lipstick-probably-lot/" TargetMode="External"/><Relationship Id="rId2" Type="http://schemas.openxmlformats.org/officeDocument/2006/relationships/hyperlink" Target="https://sciencenotes.org/aqua-regia-definition-and-preparation/" TargetMode="External"/><Relationship Id="rId1" Type="http://schemas.openxmlformats.org/officeDocument/2006/relationships/hyperlink" Target="https://sciencenotes.org/chemical-common-names-and-formulas/" TargetMode="External"/><Relationship Id="rId6" Type="http://schemas.openxmlformats.org/officeDocument/2006/relationships/hyperlink" Target="https://sciencenotes.org/how-to-make-rochelle-salt-sodium-potassium-tartrate-tetrahydrate/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sciencenotes.org/grow-natural-bright-red-potassium-ferricyanide-crystals/" TargetMode="External"/><Relationship Id="rId10" Type="http://schemas.openxmlformats.org/officeDocument/2006/relationships/hyperlink" Target="https://sciencenotes.org/how-to-make-sodium-silicate-water-glass-or-liquid-glass/" TargetMode="External"/><Relationship Id="rId4" Type="http://schemas.openxmlformats.org/officeDocument/2006/relationships/hyperlink" Target="https://sciencenotes.org/cream-of-tartar-what-it-is-and-how-to-substitute/" TargetMode="External"/><Relationship Id="rId9" Type="http://schemas.openxmlformats.org/officeDocument/2006/relationships/hyperlink" Target="https://sciencenotes.org/water-glass-water-glass-sodium-silicate-fact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ntri.app/blog/list-of-chemical-compounds-and-their-common-names-and-formula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n.wikipedia.org/wiki/Dictionary_of_chemical_formulas" TargetMode="External"/><Relationship Id="rId2" Type="http://schemas.openxmlformats.org/officeDocument/2006/relationships/hyperlink" Target="http://en.wikipedia.org/wiki/Dictionary_of_chemical_formulas" TargetMode="External"/><Relationship Id="rId1" Type="http://schemas.openxmlformats.org/officeDocument/2006/relationships/hyperlink" Target="http://www.downloadexcelfiles.com/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802C-577A-4748-8746-EBDD1E844D8B}">
  <sheetPr>
    <tabColor rgb="FFFFFF00"/>
    <pageSetUpPr fitToPage="1"/>
  </sheetPr>
  <dimension ref="A1:AN58"/>
  <sheetViews>
    <sheetView zoomScale="35" zoomScaleNormal="35" zoomScaleSheetLayoutView="40" workbookViewId="0">
      <selection activeCell="AG28" sqref="AG28"/>
    </sheetView>
  </sheetViews>
  <sheetFormatPr defaultColWidth="12.5546875" defaultRowHeight="15.6"/>
  <cols>
    <col min="1" max="1" width="12.44140625" style="4" customWidth="1"/>
    <col min="2" max="3" width="6.6640625" style="4" customWidth="1"/>
    <col min="4" max="4" width="2.109375" style="4" customWidth="1"/>
    <col min="5" max="5" width="23.88671875" style="4" customWidth="1"/>
    <col min="6" max="6" width="2.109375" style="4" customWidth="1"/>
    <col min="7" max="7" width="23.88671875" style="4" customWidth="1"/>
    <col min="8" max="8" width="2.109375" style="4" customWidth="1"/>
    <col min="9" max="9" width="23.88671875" style="4" customWidth="1"/>
    <col min="10" max="10" width="2.109375" style="4" customWidth="1"/>
    <col min="11" max="11" width="23.88671875" style="4" customWidth="1"/>
    <col min="12" max="12" width="2.109375" style="4" customWidth="1"/>
    <col min="13" max="13" width="23.88671875" style="4" customWidth="1"/>
    <col min="14" max="14" width="2.109375" style="4" customWidth="1"/>
    <col min="15" max="15" width="23.88671875" style="4" customWidth="1"/>
    <col min="16" max="16" width="2.109375" style="4" customWidth="1"/>
    <col min="17" max="17" width="23.88671875" style="4" customWidth="1"/>
    <col min="18" max="18" width="2.109375" style="4" customWidth="1"/>
    <col min="19" max="19" width="23.88671875" style="4" customWidth="1"/>
    <col min="20" max="20" width="2.109375" style="4" customWidth="1"/>
    <col min="21" max="21" width="23.88671875" style="4" customWidth="1"/>
    <col min="22" max="22" width="2.109375" style="4" customWidth="1"/>
    <col min="23" max="23" width="23.88671875" style="4" customWidth="1"/>
    <col min="24" max="24" width="2.109375" style="4" customWidth="1"/>
    <col min="25" max="25" width="23.88671875" style="4" customWidth="1"/>
    <col min="26" max="26" width="2.109375" style="4" customWidth="1"/>
    <col min="27" max="27" width="23.88671875" style="4" customWidth="1"/>
    <col min="28" max="28" width="2.109375" style="4" customWidth="1"/>
    <col min="29" max="29" width="23.88671875" style="4" customWidth="1"/>
    <col min="30" max="30" width="2.109375" style="4" customWidth="1"/>
    <col min="31" max="31" width="23.88671875" style="4" customWidth="1"/>
    <col min="32" max="32" width="2.109375" style="4" customWidth="1"/>
    <col min="33" max="33" width="23.88671875" style="4" customWidth="1"/>
    <col min="34" max="34" width="2.109375" style="4" customWidth="1"/>
    <col min="35" max="35" width="23.88671875" style="4" customWidth="1"/>
    <col min="36" max="36" width="2.109375" style="4" customWidth="1"/>
    <col min="37" max="37" width="23.88671875" style="4" customWidth="1"/>
    <col min="38" max="38" width="2.109375" style="4" customWidth="1"/>
    <col min="39" max="39" width="23.88671875" style="4" customWidth="1"/>
    <col min="40" max="40" width="12.44140625" style="4" customWidth="1"/>
    <col min="41" max="16384" width="12.5546875" style="4"/>
  </cols>
  <sheetData>
    <row r="1" spans="1:4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spans="1:40" ht="125.4">
      <c r="A2" s="143" t="s">
        <v>3227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5"/>
    </row>
    <row r="3" spans="1:40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/>
    </row>
    <row r="4" spans="1:40" ht="30" customHeight="1">
      <c r="A4" s="5"/>
      <c r="B4" s="6"/>
      <c r="C4" s="6"/>
      <c r="D4" s="6"/>
      <c r="E4" s="8" t="s">
        <v>3228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</row>
    <row r="5" spans="1:40" ht="30" customHeight="1">
      <c r="A5" s="5"/>
      <c r="B5" s="6"/>
      <c r="C5" s="6"/>
      <c r="D5" s="6"/>
      <c r="E5" s="8" t="s">
        <v>3229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8" t="s">
        <v>3230</v>
      </c>
      <c r="AN5" s="7"/>
    </row>
    <row r="6" spans="1:40" ht="9.9" customHeight="1">
      <c r="A6" s="5"/>
      <c r="B6" s="6"/>
      <c r="C6" s="6"/>
      <c r="D6" s="6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8"/>
      <c r="AN6" s="7"/>
    </row>
    <row r="7" spans="1:40" ht="34.799999999999997">
      <c r="A7" s="5"/>
      <c r="B7" s="146" t="s">
        <v>3231</v>
      </c>
      <c r="C7" s="142">
        <v>1</v>
      </c>
      <c r="D7" s="8"/>
      <c r="E7" s="10">
        <v>1</v>
      </c>
      <c r="F7" s="8"/>
      <c r="G7" s="11"/>
      <c r="H7" s="8"/>
      <c r="I7" s="11"/>
      <c r="J7" s="8"/>
      <c r="K7" s="11"/>
      <c r="L7" s="8"/>
      <c r="M7" s="11"/>
      <c r="N7" s="8"/>
      <c r="O7" s="11"/>
      <c r="P7" s="8"/>
      <c r="Q7" s="11"/>
      <c r="R7" s="8"/>
      <c r="S7" s="11"/>
      <c r="T7" s="8"/>
      <c r="U7" s="11"/>
      <c r="V7" s="8"/>
      <c r="W7" s="11"/>
      <c r="X7" s="8"/>
      <c r="Y7" s="11"/>
      <c r="Z7" s="8"/>
      <c r="AA7" s="11"/>
      <c r="AB7" s="8"/>
      <c r="AC7" s="11"/>
      <c r="AD7" s="8"/>
      <c r="AE7" s="11"/>
      <c r="AF7" s="8"/>
      <c r="AG7" s="11"/>
      <c r="AH7" s="8"/>
      <c r="AI7" s="11"/>
      <c r="AJ7" s="8"/>
      <c r="AK7" s="11"/>
      <c r="AL7" s="8"/>
      <c r="AM7" s="12">
        <v>2</v>
      </c>
      <c r="AN7" s="7"/>
    </row>
    <row r="8" spans="1:40" ht="75.900000000000006" customHeight="1">
      <c r="A8" s="5"/>
      <c r="B8" s="146"/>
      <c r="C8" s="142"/>
      <c r="D8" s="8"/>
      <c r="E8" s="13" t="s">
        <v>3232</v>
      </c>
      <c r="F8" s="8"/>
      <c r="G8" s="11"/>
      <c r="H8" s="8"/>
      <c r="I8" s="11"/>
      <c r="J8" s="8"/>
      <c r="K8" s="11"/>
      <c r="L8" s="8"/>
      <c r="M8" s="11"/>
      <c r="N8" s="8"/>
      <c r="O8" s="11"/>
      <c r="P8" s="8"/>
      <c r="Q8" s="11"/>
      <c r="R8" s="8"/>
      <c r="S8" s="11"/>
      <c r="T8" s="8"/>
      <c r="U8" s="11"/>
      <c r="V8" s="8"/>
      <c r="W8" s="11"/>
      <c r="X8" s="8"/>
      <c r="Y8" s="11"/>
      <c r="Z8" s="8"/>
      <c r="AA8" s="11"/>
      <c r="AB8" s="8"/>
      <c r="AC8" s="11"/>
      <c r="AD8" s="8"/>
      <c r="AE8" s="11"/>
      <c r="AF8" s="8"/>
      <c r="AG8" s="11"/>
      <c r="AH8" s="8"/>
      <c r="AI8" s="11"/>
      <c r="AJ8" s="8"/>
      <c r="AK8" s="11"/>
      <c r="AL8" s="8"/>
      <c r="AM8" s="14" t="s">
        <v>3233</v>
      </c>
      <c r="AN8" s="7"/>
    </row>
    <row r="9" spans="1:40" ht="21" customHeight="1">
      <c r="A9" s="5"/>
      <c r="B9" s="146"/>
      <c r="C9" s="142"/>
      <c r="D9" s="8"/>
      <c r="E9" s="15" t="s">
        <v>3234</v>
      </c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  <c r="AG9" s="11"/>
      <c r="AH9" s="8"/>
      <c r="AI9" s="11"/>
      <c r="AJ9" s="8"/>
      <c r="AK9" s="11"/>
      <c r="AL9" s="8"/>
      <c r="AM9" s="16" t="s">
        <v>3235</v>
      </c>
      <c r="AN9" s="7"/>
    </row>
    <row r="10" spans="1:40" ht="34.799999999999997">
      <c r="A10" s="5"/>
      <c r="B10" s="146"/>
      <c r="C10" s="142"/>
      <c r="D10" s="8"/>
      <c r="E10" s="17">
        <v>1.008</v>
      </c>
      <c r="F10" s="8"/>
      <c r="G10" s="18" t="s">
        <v>3236</v>
      </c>
      <c r="H10" s="8"/>
      <c r="I10" s="11"/>
      <c r="J10" s="8"/>
      <c r="K10" s="11"/>
      <c r="L10" s="8"/>
      <c r="M10" s="11"/>
      <c r="N10" s="8"/>
      <c r="O10" s="11"/>
      <c r="P10" s="8"/>
      <c r="Q10" s="11"/>
      <c r="R10" s="8"/>
      <c r="S10" s="11"/>
      <c r="T10" s="8"/>
      <c r="U10" s="11"/>
      <c r="V10" s="8"/>
      <c r="W10" s="11"/>
      <c r="X10" s="8"/>
      <c r="Y10" s="11"/>
      <c r="Z10" s="8"/>
      <c r="AA10" s="11"/>
      <c r="AB10" s="8"/>
      <c r="AC10" s="18" t="s">
        <v>3237</v>
      </c>
      <c r="AD10" s="8"/>
      <c r="AE10" s="18" t="s">
        <v>3238</v>
      </c>
      <c r="AF10" s="8"/>
      <c r="AG10" s="18" t="s">
        <v>3239</v>
      </c>
      <c r="AH10" s="8"/>
      <c r="AI10" s="18" t="s">
        <v>3240</v>
      </c>
      <c r="AJ10" s="8"/>
      <c r="AK10" s="18" t="s">
        <v>3241</v>
      </c>
      <c r="AL10" s="8"/>
      <c r="AM10" s="19">
        <v>4.0030000000000001</v>
      </c>
      <c r="AN10" s="7"/>
    </row>
    <row r="11" spans="1:40" ht="11.1" customHeight="1">
      <c r="A11" s="5"/>
      <c r="B11" s="9"/>
      <c r="C11" s="8"/>
      <c r="D11" s="8"/>
      <c r="E11" s="20"/>
      <c r="F11" s="8"/>
      <c r="G11" s="18"/>
      <c r="H11" s="8"/>
      <c r="I11" s="11"/>
      <c r="J11" s="8"/>
      <c r="K11" s="11"/>
      <c r="L11" s="8"/>
      <c r="M11" s="11"/>
      <c r="N11" s="8"/>
      <c r="O11" s="11"/>
      <c r="P11" s="8"/>
      <c r="Q11" s="11"/>
      <c r="R11" s="8"/>
      <c r="S11" s="11"/>
      <c r="T11" s="8"/>
      <c r="U11" s="11"/>
      <c r="V11" s="8"/>
      <c r="W11" s="11"/>
      <c r="X11" s="8"/>
      <c r="Y11" s="11"/>
      <c r="Z11" s="8"/>
      <c r="AA11" s="11"/>
      <c r="AB11" s="8"/>
      <c r="AC11" s="18"/>
      <c r="AD11" s="8"/>
      <c r="AE11" s="18"/>
      <c r="AF11" s="8"/>
      <c r="AG11" s="18"/>
      <c r="AH11" s="8"/>
      <c r="AI11" s="18"/>
      <c r="AJ11" s="8"/>
      <c r="AK11" s="18"/>
      <c r="AL11" s="8"/>
      <c r="AM11" s="20"/>
      <c r="AN11" s="7"/>
    </row>
    <row r="12" spans="1:40" ht="34.799999999999997">
      <c r="A12" s="5"/>
      <c r="B12" s="6"/>
      <c r="C12" s="142">
        <v>2</v>
      </c>
      <c r="D12" s="8"/>
      <c r="E12" s="21">
        <v>3</v>
      </c>
      <c r="F12" s="8"/>
      <c r="G12" s="22">
        <v>4</v>
      </c>
      <c r="H12" s="8"/>
      <c r="I12" s="11"/>
      <c r="J12" s="8"/>
      <c r="K12" s="11"/>
      <c r="L12" s="8"/>
      <c r="M12" s="11"/>
      <c r="N12" s="8"/>
      <c r="O12" s="11"/>
      <c r="P12" s="8"/>
      <c r="Q12" s="11"/>
      <c r="R12" s="8"/>
      <c r="S12" s="11"/>
      <c r="T12" s="8"/>
      <c r="U12" s="11"/>
      <c r="V12" s="8"/>
      <c r="W12" s="11"/>
      <c r="X12" s="8"/>
      <c r="Y12" s="11"/>
      <c r="Z12" s="8"/>
      <c r="AA12" s="11"/>
      <c r="AB12" s="8"/>
      <c r="AC12" s="23">
        <v>5</v>
      </c>
      <c r="AD12" s="8"/>
      <c r="AE12" s="24">
        <v>6</v>
      </c>
      <c r="AF12" s="8"/>
      <c r="AG12" s="24">
        <v>7</v>
      </c>
      <c r="AH12" s="8"/>
      <c r="AI12" s="24">
        <v>8</v>
      </c>
      <c r="AJ12" s="8"/>
      <c r="AK12" s="10">
        <v>9</v>
      </c>
      <c r="AL12" s="8"/>
      <c r="AM12" s="12">
        <v>10</v>
      </c>
      <c r="AN12" s="7"/>
    </row>
    <row r="13" spans="1:40" ht="60.6">
      <c r="A13" s="5"/>
      <c r="B13" s="6"/>
      <c r="C13" s="142"/>
      <c r="D13" s="8"/>
      <c r="E13" s="25" t="s">
        <v>3242</v>
      </c>
      <c r="F13" s="8"/>
      <c r="G13" s="26" t="s">
        <v>3243</v>
      </c>
      <c r="H13" s="8"/>
      <c r="I13" s="11"/>
      <c r="J13" s="8"/>
      <c r="K13" s="11"/>
      <c r="L13" s="8"/>
      <c r="M13" s="11"/>
      <c r="N13" s="8"/>
      <c r="O13" s="11"/>
      <c r="P13" s="8"/>
      <c r="Q13" s="11"/>
      <c r="R13" s="8"/>
      <c r="S13" s="11"/>
      <c r="T13" s="8"/>
      <c r="U13" s="11"/>
      <c r="V13" s="8"/>
      <c r="W13" s="11"/>
      <c r="X13" s="8"/>
      <c r="Y13" s="11"/>
      <c r="Z13" s="8"/>
      <c r="AA13" s="11"/>
      <c r="AB13" s="8"/>
      <c r="AC13" s="27" t="s">
        <v>3244</v>
      </c>
      <c r="AD13" s="8"/>
      <c r="AE13" s="28" t="s">
        <v>72</v>
      </c>
      <c r="AF13" s="8"/>
      <c r="AG13" s="28" t="s">
        <v>3245</v>
      </c>
      <c r="AH13" s="8"/>
      <c r="AI13" s="28" t="s">
        <v>2734</v>
      </c>
      <c r="AJ13" s="8"/>
      <c r="AK13" s="13" t="s">
        <v>3246</v>
      </c>
      <c r="AL13" s="8"/>
      <c r="AM13" s="14" t="s">
        <v>3247</v>
      </c>
      <c r="AN13" s="7"/>
    </row>
    <row r="14" spans="1:40" ht="21" customHeight="1">
      <c r="A14" s="5"/>
      <c r="B14" s="6"/>
      <c r="C14" s="142"/>
      <c r="D14" s="8"/>
      <c r="E14" s="29" t="s">
        <v>3248</v>
      </c>
      <c r="F14" s="8"/>
      <c r="G14" s="30" t="s">
        <v>3249</v>
      </c>
      <c r="H14" s="8"/>
      <c r="I14" s="11"/>
      <c r="J14" s="8"/>
      <c r="K14" s="11"/>
      <c r="L14" s="8"/>
      <c r="M14" s="11"/>
      <c r="N14" s="8"/>
      <c r="O14" s="11"/>
      <c r="P14" s="8"/>
      <c r="Q14" s="11"/>
      <c r="R14" s="8"/>
      <c r="S14" s="11"/>
      <c r="T14" s="8"/>
      <c r="U14" s="11"/>
      <c r="V14" s="8"/>
      <c r="W14" s="11"/>
      <c r="X14" s="8"/>
      <c r="Y14" s="11"/>
      <c r="Z14" s="8"/>
      <c r="AA14" s="11"/>
      <c r="AB14" s="8"/>
      <c r="AC14" s="31" t="s">
        <v>3250</v>
      </c>
      <c r="AD14" s="8"/>
      <c r="AE14" s="32" t="s">
        <v>71</v>
      </c>
      <c r="AF14" s="8"/>
      <c r="AG14" s="32" t="s">
        <v>3251</v>
      </c>
      <c r="AH14" s="8"/>
      <c r="AI14" s="32" t="s">
        <v>3252</v>
      </c>
      <c r="AJ14" s="8"/>
      <c r="AK14" s="15" t="s">
        <v>3253</v>
      </c>
      <c r="AL14" s="8"/>
      <c r="AM14" s="16" t="s">
        <v>3254</v>
      </c>
      <c r="AN14" s="7"/>
    </row>
    <row r="15" spans="1:40" ht="34.799999999999997">
      <c r="A15" s="5"/>
      <c r="B15" s="6"/>
      <c r="C15" s="142"/>
      <c r="D15" s="8"/>
      <c r="E15" s="33">
        <v>6.94</v>
      </c>
      <c r="F15" s="8"/>
      <c r="G15" s="34">
        <v>9.0120000000000005</v>
      </c>
      <c r="H15" s="8"/>
      <c r="I15" s="11"/>
      <c r="J15" s="8"/>
      <c r="K15" s="11"/>
      <c r="L15" s="8"/>
      <c r="M15" s="11"/>
      <c r="N15" s="8"/>
      <c r="O15" s="11"/>
      <c r="P15" s="8"/>
      <c r="Q15" s="11"/>
      <c r="R15" s="8"/>
      <c r="S15" s="11"/>
      <c r="T15" s="8"/>
      <c r="U15" s="11"/>
      <c r="V15" s="8"/>
      <c r="W15" s="11"/>
      <c r="X15" s="8"/>
      <c r="Y15" s="11"/>
      <c r="Z15" s="8"/>
      <c r="AA15" s="11"/>
      <c r="AB15" s="8"/>
      <c r="AC15" s="35">
        <v>10.81</v>
      </c>
      <c r="AD15" s="8"/>
      <c r="AE15" s="36">
        <v>12.01</v>
      </c>
      <c r="AF15" s="8"/>
      <c r="AG15" s="36">
        <v>14.01</v>
      </c>
      <c r="AH15" s="8"/>
      <c r="AI15" s="37" t="s">
        <v>3255</v>
      </c>
      <c r="AJ15" s="8"/>
      <c r="AK15" s="38" t="s">
        <v>3256</v>
      </c>
      <c r="AL15" s="8"/>
      <c r="AM15" s="19">
        <v>20.18</v>
      </c>
      <c r="AN15" s="7"/>
    </row>
    <row r="16" spans="1:40" ht="11.1" customHeight="1">
      <c r="A16" s="5"/>
      <c r="B16" s="9"/>
      <c r="C16" s="8"/>
      <c r="D16" s="8"/>
      <c r="E16" s="20"/>
      <c r="F16" s="8"/>
      <c r="G16" s="18"/>
      <c r="H16" s="8"/>
      <c r="I16" s="11"/>
      <c r="J16" s="8"/>
      <c r="K16" s="11"/>
      <c r="L16" s="8"/>
      <c r="M16" s="11"/>
      <c r="N16" s="8"/>
      <c r="O16" s="11"/>
      <c r="P16" s="8"/>
      <c r="Q16" s="11"/>
      <c r="R16" s="8"/>
      <c r="S16" s="11"/>
      <c r="T16" s="8"/>
      <c r="U16" s="11"/>
      <c r="V16" s="8"/>
      <c r="W16" s="11"/>
      <c r="X16" s="8"/>
      <c r="Y16" s="11"/>
      <c r="Z16" s="8"/>
      <c r="AA16" s="11"/>
      <c r="AB16" s="8"/>
      <c r="AC16" s="18"/>
      <c r="AD16" s="8"/>
      <c r="AE16" s="18"/>
      <c r="AF16" s="8"/>
      <c r="AG16" s="18"/>
      <c r="AH16" s="8"/>
      <c r="AI16" s="18"/>
      <c r="AJ16" s="8"/>
      <c r="AK16" s="18"/>
      <c r="AL16" s="8"/>
      <c r="AM16" s="20"/>
      <c r="AN16" s="7"/>
    </row>
    <row r="17" spans="1:40" ht="34.799999999999997">
      <c r="A17" s="5"/>
      <c r="B17" s="6"/>
      <c r="C17" s="142">
        <v>3</v>
      </c>
      <c r="D17" s="8"/>
      <c r="E17" s="21">
        <v>11</v>
      </c>
      <c r="F17" s="8"/>
      <c r="G17" s="22">
        <v>12</v>
      </c>
      <c r="H17" s="8"/>
      <c r="I17" s="11"/>
      <c r="J17" s="8"/>
      <c r="K17" s="11"/>
      <c r="L17" s="8"/>
      <c r="M17" s="11"/>
      <c r="N17" s="8"/>
      <c r="O17" s="11"/>
      <c r="P17" s="8"/>
      <c r="Q17" s="11"/>
      <c r="R17" s="8"/>
      <c r="S17" s="11"/>
      <c r="T17" s="8"/>
      <c r="U17" s="11"/>
      <c r="V17" s="8"/>
      <c r="W17" s="11"/>
      <c r="X17" s="8"/>
      <c r="Y17" s="11"/>
      <c r="Z17" s="8"/>
      <c r="AA17" s="11"/>
      <c r="AB17" s="8"/>
      <c r="AC17" s="39">
        <v>13</v>
      </c>
      <c r="AD17" s="8"/>
      <c r="AE17" s="23">
        <v>14</v>
      </c>
      <c r="AF17" s="8"/>
      <c r="AG17" s="24">
        <v>15</v>
      </c>
      <c r="AH17" s="8"/>
      <c r="AI17" s="24">
        <v>16</v>
      </c>
      <c r="AJ17" s="8"/>
      <c r="AK17" s="10">
        <v>17</v>
      </c>
      <c r="AL17" s="8"/>
      <c r="AM17" s="12">
        <v>18</v>
      </c>
      <c r="AN17" s="7"/>
    </row>
    <row r="18" spans="1:40" ht="60.6">
      <c r="A18" s="5"/>
      <c r="B18" s="6"/>
      <c r="C18" s="142"/>
      <c r="D18" s="8"/>
      <c r="E18" s="25" t="s">
        <v>3257</v>
      </c>
      <c r="F18" s="8"/>
      <c r="G18" s="26" t="s">
        <v>3258</v>
      </c>
      <c r="H18" s="8"/>
      <c r="I18" s="11"/>
      <c r="J18" s="8"/>
      <c r="K18" s="11"/>
      <c r="L18" s="8"/>
      <c r="M18" s="11"/>
      <c r="N18" s="8"/>
      <c r="O18" s="11"/>
      <c r="P18" s="8"/>
      <c r="Q18" s="11"/>
      <c r="R18" s="8"/>
      <c r="S18" s="11"/>
      <c r="T18" s="8"/>
      <c r="U18" s="11"/>
      <c r="V18" s="8"/>
      <c r="W18" s="11"/>
      <c r="X18" s="8"/>
      <c r="Y18" s="11"/>
      <c r="Z18" s="8"/>
      <c r="AA18" s="11"/>
      <c r="AB18" s="8"/>
      <c r="AC18" s="40" t="s">
        <v>3259</v>
      </c>
      <c r="AD18" s="8"/>
      <c r="AE18" s="27" t="s">
        <v>3260</v>
      </c>
      <c r="AF18" s="8"/>
      <c r="AG18" s="28" t="s">
        <v>3261</v>
      </c>
      <c r="AH18" s="8"/>
      <c r="AI18" s="28" t="s">
        <v>24</v>
      </c>
      <c r="AJ18" s="8"/>
      <c r="AK18" s="13" t="s">
        <v>3262</v>
      </c>
      <c r="AL18" s="8"/>
      <c r="AM18" s="14" t="s">
        <v>3263</v>
      </c>
      <c r="AN18" s="7"/>
    </row>
    <row r="19" spans="1:40" ht="21" customHeight="1">
      <c r="A19" s="5"/>
      <c r="B19" s="6"/>
      <c r="C19" s="142"/>
      <c r="D19" s="8"/>
      <c r="E19" s="29" t="s">
        <v>3264</v>
      </c>
      <c r="F19" s="8"/>
      <c r="G19" s="30" t="s">
        <v>3265</v>
      </c>
      <c r="H19" s="8"/>
      <c r="I19" s="11"/>
      <c r="J19" s="8"/>
      <c r="K19" s="11"/>
      <c r="L19" s="8"/>
      <c r="M19" s="11"/>
      <c r="N19" s="8"/>
      <c r="O19" s="11"/>
      <c r="P19" s="8"/>
      <c r="Q19" s="11"/>
      <c r="R19" s="8"/>
      <c r="S19" s="11"/>
      <c r="T19" s="8"/>
      <c r="U19" s="11"/>
      <c r="V19" s="8"/>
      <c r="W19" s="11"/>
      <c r="X19" s="8"/>
      <c r="Y19" s="11"/>
      <c r="Z19" s="8"/>
      <c r="AA19" s="11"/>
      <c r="AB19" s="8"/>
      <c r="AC19" s="41" t="s">
        <v>3266</v>
      </c>
      <c r="AD19" s="8"/>
      <c r="AE19" s="31" t="s">
        <v>3267</v>
      </c>
      <c r="AF19" s="8"/>
      <c r="AG19" s="32" t="s">
        <v>3268</v>
      </c>
      <c r="AH19" s="8"/>
      <c r="AI19" s="32" t="s">
        <v>3269</v>
      </c>
      <c r="AJ19" s="8"/>
      <c r="AK19" s="15" t="s">
        <v>3270</v>
      </c>
      <c r="AL19" s="8"/>
      <c r="AM19" s="16" t="s">
        <v>3271</v>
      </c>
      <c r="AN19" s="7"/>
    </row>
    <row r="20" spans="1:40" ht="34.799999999999997">
      <c r="A20" s="5"/>
      <c r="B20" s="6"/>
      <c r="C20" s="142"/>
      <c r="D20" s="8"/>
      <c r="E20" s="33">
        <v>22.99</v>
      </c>
      <c r="F20" s="8"/>
      <c r="G20" s="34">
        <v>24.31</v>
      </c>
      <c r="H20" s="8"/>
      <c r="I20" s="42" t="s">
        <v>3272</v>
      </c>
      <c r="J20" s="8"/>
      <c r="K20" s="42" t="s">
        <v>3273</v>
      </c>
      <c r="L20" s="8"/>
      <c r="M20" s="42" t="s">
        <v>3274</v>
      </c>
      <c r="N20" s="8"/>
      <c r="O20" s="42" t="s">
        <v>3275</v>
      </c>
      <c r="P20" s="8"/>
      <c r="Q20" s="42" t="s">
        <v>3276</v>
      </c>
      <c r="R20" s="8"/>
      <c r="S20" s="42"/>
      <c r="T20" s="8"/>
      <c r="U20" s="42" t="s">
        <v>3277</v>
      </c>
      <c r="V20" s="8"/>
      <c r="W20" s="42"/>
      <c r="X20" s="8"/>
      <c r="Y20" s="42" t="s">
        <v>3278</v>
      </c>
      <c r="Z20" s="8"/>
      <c r="AA20" s="42" t="s">
        <v>3279</v>
      </c>
      <c r="AB20" s="8"/>
      <c r="AC20" s="43">
        <v>26.98</v>
      </c>
      <c r="AD20" s="8"/>
      <c r="AE20" s="35">
        <v>28.09</v>
      </c>
      <c r="AF20" s="8"/>
      <c r="AG20" s="36">
        <v>30.97</v>
      </c>
      <c r="AH20" s="8"/>
      <c r="AI20" s="36">
        <v>32.06</v>
      </c>
      <c r="AJ20" s="8"/>
      <c r="AK20" s="17">
        <v>35.450000000000003</v>
      </c>
      <c r="AL20" s="8"/>
      <c r="AM20" s="19">
        <v>39.950000000000003</v>
      </c>
      <c r="AN20" s="7"/>
    </row>
    <row r="21" spans="1:40" ht="11.1" customHeight="1">
      <c r="A21" s="5"/>
      <c r="B21" s="6"/>
      <c r="C21" s="8"/>
      <c r="D21" s="8"/>
      <c r="E21" s="20"/>
      <c r="F21" s="8"/>
      <c r="G21" s="20"/>
      <c r="H21" s="8"/>
      <c r="I21" s="42"/>
      <c r="J21" s="8"/>
      <c r="K21" s="42"/>
      <c r="L21" s="8"/>
      <c r="M21" s="42"/>
      <c r="N21" s="8"/>
      <c r="O21" s="42"/>
      <c r="P21" s="8"/>
      <c r="Q21" s="42"/>
      <c r="R21" s="8"/>
      <c r="S21" s="42"/>
      <c r="T21" s="8"/>
      <c r="U21" s="42"/>
      <c r="V21" s="8"/>
      <c r="W21" s="42"/>
      <c r="X21" s="8"/>
      <c r="Y21" s="42"/>
      <c r="Z21" s="8"/>
      <c r="AA21" s="42"/>
      <c r="AB21" s="8"/>
      <c r="AC21" s="20"/>
      <c r="AD21" s="8"/>
      <c r="AE21" s="20"/>
      <c r="AF21" s="8"/>
      <c r="AG21" s="20"/>
      <c r="AH21" s="8"/>
      <c r="AI21" s="20"/>
      <c r="AJ21" s="8"/>
      <c r="AK21" s="20"/>
      <c r="AL21" s="8"/>
      <c r="AM21" s="20"/>
      <c r="AN21" s="7"/>
    </row>
    <row r="22" spans="1:40" ht="34.799999999999997">
      <c r="A22" s="5"/>
      <c r="B22" s="6"/>
      <c r="C22" s="142">
        <v>4</v>
      </c>
      <c r="D22" s="8"/>
      <c r="E22" s="21">
        <v>19</v>
      </c>
      <c r="F22" s="8"/>
      <c r="G22" s="22">
        <v>20</v>
      </c>
      <c r="H22" s="8"/>
      <c r="I22" s="44">
        <v>21</v>
      </c>
      <c r="J22" s="8"/>
      <c r="K22" s="44">
        <v>22</v>
      </c>
      <c r="L22" s="8"/>
      <c r="M22" s="44">
        <v>23</v>
      </c>
      <c r="N22" s="8"/>
      <c r="O22" s="44">
        <v>24</v>
      </c>
      <c r="P22" s="8"/>
      <c r="Q22" s="44">
        <v>25</v>
      </c>
      <c r="R22" s="8"/>
      <c r="S22" s="44">
        <v>26</v>
      </c>
      <c r="T22" s="8"/>
      <c r="U22" s="44">
        <v>27</v>
      </c>
      <c r="V22" s="8"/>
      <c r="W22" s="44">
        <v>28</v>
      </c>
      <c r="X22" s="8"/>
      <c r="Y22" s="44">
        <v>29</v>
      </c>
      <c r="Z22" s="8"/>
      <c r="AA22" s="44">
        <v>30</v>
      </c>
      <c r="AB22" s="8"/>
      <c r="AC22" s="39">
        <v>31</v>
      </c>
      <c r="AD22" s="8"/>
      <c r="AE22" s="23">
        <v>32</v>
      </c>
      <c r="AF22" s="8"/>
      <c r="AG22" s="23">
        <v>33</v>
      </c>
      <c r="AH22" s="8"/>
      <c r="AI22" s="24">
        <v>34</v>
      </c>
      <c r="AJ22" s="8"/>
      <c r="AK22" s="10">
        <v>35</v>
      </c>
      <c r="AL22" s="8"/>
      <c r="AM22" s="12">
        <v>36</v>
      </c>
      <c r="AN22" s="7"/>
    </row>
    <row r="23" spans="1:40" ht="60.6">
      <c r="A23" s="5"/>
      <c r="B23" s="6"/>
      <c r="C23" s="142"/>
      <c r="D23" s="8"/>
      <c r="E23" s="25" t="s">
        <v>3280</v>
      </c>
      <c r="F23" s="8"/>
      <c r="G23" s="26" t="s">
        <v>3281</v>
      </c>
      <c r="H23" s="8"/>
      <c r="I23" s="45" t="s">
        <v>3282</v>
      </c>
      <c r="J23" s="8"/>
      <c r="K23" s="45" t="s">
        <v>3283</v>
      </c>
      <c r="L23" s="8"/>
      <c r="M23" s="45" t="s">
        <v>3284</v>
      </c>
      <c r="N23" s="8"/>
      <c r="O23" s="45" t="s">
        <v>3285</v>
      </c>
      <c r="P23" s="8"/>
      <c r="Q23" s="45" t="s">
        <v>3286</v>
      </c>
      <c r="R23" s="8"/>
      <c r="S23" s="45" t="s">
        <v>3287</v>
      </c>
      <c r="T23" s="8"/>
      <c r="U23" s="45" t="s">
        <v>3288</v>
      </c>
      <c r="V23" s="8"/>
      <c r="W23" s="45" t="s">
        <v>3289</v>
      </c>
      <c r="X23" s="8"/>
      <c r="Y23" s="45" t="s">
        <v>3290</v>
      </c>
      <c r="Z23" s="8"/>
      <c r="AA23" s="45" t="s">
        <v>3291</v>
      </c>
      <c r="AB23" s="8"/>
      <c r="AC23" s="40" t="s">
        <v>3292</v>
      </c>
      <c r="AD23" s="8"/>
      <c r="AE23" s="27" t="s">
        <v>3293</v>
      </c>
      <c r="AF23" s="8"/>
      <c r="AG23" s="27" t="s">
        <v>3294</v>
      </c>
      <c r="AH23" s="8"/>
      <c r="AI23" s="28" t="s">
        <v>3295</v>
      </c>
      <c r="AJ23" s="8"/>
      <c r="AK23" s="13" t="s">
        <v>3296</v>
      </c>
      <c r="AL23" s="8"/>
      <c r="AM23" s="14" t="s">
        <v>3297</v>
      </c>
      <c r="AN23" s="7"/>
    </row>
    <row r="24" spans="1:40" ht="21" customHeight="1">
      <c r="A24" s="5"/>
      <c r="B24" s="6"/>
      <c r="C24" s="142"/>
      <c r="D24" s="8"/>
      <c r="E24" s="29" t="s">
        <v>3298</v>
      </c>
      <c r="F24" s="8"/>
      <c r="G24" s="30" t="s">
        <v>3299</v>
      </c>
      <c r="H24" s="8"/>
      <c r="I24" s="46" t="s">
        <v>3300</v>
      </c>
      <c r="J24" s="8"/>
      <c r="K24" s="46" t="s">
        <v>3301</v>
      </c>
      <c r="L24" s="8"/>
      <c r="M24" s="46" t="s">
        <v>3302</v>
      </c>
      <c r="N24" s="8"/>
      <c r="O24" s="46" t="s">
        <v>3303</v>
      </c>
      <c r="P24" s="8"/>
      <c r="Q24" s="46" t="s">
        <v>3304</v>
      </c>
      <c r="R24" s="8"/>
      <c r="S24" s="46" t="s">
        <v>3305</v>
      </c>
      <c r="T24" s="8"/>
      <c r="U24" s="46" t="s">
        <v>3306</v>
      </c>
      <c r="V24" s="8"/>
      <c r="W24" s="46" t="s">
        <v>3307</v>
      </c>
      <c r="X24" s="8"/>
      <c r="Y24" s="46" t="s">
        <v>3308</v>
      </c>
      <c r="Z24" s="8"/>
      <c r="AA24" s="46" t="s">
        <v>3309</v>
      </c>
      <c r="AB24" s="8"/>
      <c r="AC24" s="41" t="s">
        <v>3310</v>
      </c>
      <c r="AD24" s="8"/>
      <c r="AE24" s="31" t="s">
        <v>3311</v>
      </c>
      <c r="AF24" s="8"/>
      <c r="AG24" s="31" t="s">
        <v>3312</v>
      </c>
      <c r="AH24" s="8"/>
      <c r="AI24" s="32" t="s">
        <v>3313</v>
      </c>
      <c r="AJ24" s="8"/>
      <c r="AK24" s="15" t="s">
        <v>3314</v>
      </c>
      <c r="AL24" s="8"/>
      <c r="AM24" s="16" t="s">
        <v>3315</v>
      </c>
      <c r="AN24" s="7"/>
    </row>
    <row r="25" spans="1:40" ht="34.799999999999997">
      <c r="A25" s="5"/>
      <c r="B25" s="6"/>
      <c r="C25" s="142"/>
      <c r="D25" s="8"/>
      <c r="E25" s="47" t="s">
        <v>3316</v>
      </c>
      <c r="F25" s="8"/>
      <c r="G25" s="34">
        <v>40.08</v>
      </c>
      <c r="H25" s="8"/>
      <c r="I25" s="48">
        <v>44.96</v>
      </c>
      <c r="J25" s="8"/>
      <c r="K25" s="48">
        <v>47.88</v>
      </c>
      <c r="L25" s="8"/>
      <c r="M25" s="48">
        <v>50.94</v>
      </c>
      <c r="N25" s="8"/>
      <c r="O25" s="49" t="s">
        <v>3317</v>
      </c>
      <c r="P25" s="8"/>
      <c r="Q25" s="48">
        <v>54.94</v>
      </c>
      <c r="R25" s="8"/>
      <c r="S25" s="48">
        <v>55.85</v>
      </c>
      <c r="T25" s="8"/>
      <c r="U25" s="48">
        <v>58.93</v>
      </c>
      <c r="V25" s="8"/>
      <c r="W25" s="48">
        <v>58.69</v>
      </c>
      <c r="X25" s="8"/>
      <c r="Y25" s="48">
        <v>63.55</v>
      </c>
      <c r="Z25" s="8"/>
      <c r="AA25" s="48">
        <v>65.39</v>
      </c>
      <c r="AB25" s="8"/>
      <c r="AC25" s="43">
        <v>69.72</v>
      </c>
      <c r="AD25" s="8"/>
      <c r="AE25" s="35">
        <v>72.64</v>
      </c>
      <c r="AF25" s="8"/>
      <c r="AG25" s="35">
        <v>74.92</v>
      </c>
      <c r="AH25" s="8"/>
      <c r="AI25" s="36">
        <v>78.959999999999994</v>
      </c>
      <c r="AJ25" s="8"/>
      <c r="AK25" s="38" t="s">
        <v>3318</v>
      </c>
      <c r="AL25" s="8"/>
      <c r="AM25" s="19">
        <v>83.79</v>
      </c>
      <c r="AN25" s="7"/>
    </row>
    <row r="26" spans="1:40" ht="11.1" customHeight="1">
      <c r="A26" s="5"/>
      <c r="B26" s="6"/>
      <c r="C26" s="8"/>
      <c r="D26" s="8"/>
      <c r="E26" s="20"/>
      <c r="F26" s="8"/>
      <c r="G26" s="20"/>
      <c r="H26" s="8"/>
      <c r="I26" s="42"/>
      <c r="J26" s="8"/>
      <c r="K26" s="42"/>
      <c r="L26" s="8"/>
      <c r="M26" s="42"/>
      <c r="N26" s="8"/>
      <c r="O26" s="42"/>
      <c r="P26" s="8"/>
      <c r="Q26" s="42"/>
      <c r="R26" s="8"/>
      <c r="S26" s="42"/>
      <c r="T26" s="8"/>
      <c r="U26" s="42"/>
      <c r="V26" s="8"/>
      <c r="W26" s="42"/>
      <c r="X26" s="8"/>
      <c r="Y26" s="42"/>
      <c r="Z26" s="8"/>
      <c r="AA26" s="42"/>
      <c r="AB26" s="8"/>
      <c r="AC26" s="20"/>
      <c r="AD26" s="8"/>
      <c r="AE26" s="20"/>
      <c r="AF26" s="8"/>
      <c r="AG26" s="20"/>
      <c r="AH26" s="8"/>
      <c r="AI26" s="20"/>
      <c r="AJ26" s="8"/>
      <c r="AK26" s="20"/>
      <c r="AL26" s="8"/>
      <c r="AM26" s="20"/>
      <c r="AN26" s="7"/>
    </row>
    <row r="27" spans="1:40" ht="34.799999999999997">
      <c r="A27" s="5"/>
      <c r="B27" s="6"/>
      <c r="C27" s="142">
        <v>5</v>
      </c>
      <c r="D27" s="8"/>
      <c r="E27" s="21">
        <v>37</v>
      </c>
      <c r="F27" s="8"/>
      <c r="G27" s="22">
        <v>38</v>
      </c>
      <c r="H27" s="8"/>
      <c r="I27" s="44">
        <v>39</v>
      </c>
      <c r="J27" s="8"/>
      <c r="K27" s="44">
        <v>40</v>
      </c>
      <c r="L27" s="8"/>
      <c r="M27" s="44">
        <v>41</v>
      </c>
      <c r="N27" s="8"/>
      <c r="O27" s="44">
        <v>42</v>
      </c>
      <c r="P27" s="8"/>
      <c r="Q27" s="44">
        <v>43</v>
      </c>
      <c r="R27" s="8"/>
      <c r="S27" s="44">
        <v>44</v>
      </c>
      <c r="T27" s="8"/>
      <c r="U27" s="44">
        <v>45</v>
      </c>
      <c r="V27" s="8"/>
      <c r="W27" s="44">
        <v>46</v>
      </c>
      <c r="X27" s="8"/>
      <c r="Y27" s="44">
        <v>47</v>
      </c>
      <c r="Z27" s="8"/>
      <c r="AA27" s="44">
        <v>48</v>
      </c>
      <c r="AB27" s="8"/>
      <c r="AC27" s="39">
        <v>49</v>
      </c>
      <c r="AD27" s="8"/>
      <c r="AE27" s="39">
        <v>50</v>
      </c>
      <c r="AF27" s="8"/>
      <c r="AG27" s="23">
        <v>51</v>
      </c>
      <c r="AH27" s="8"/>
      <c r="AI27" s="23">
        <v>52</v>
      </c>
      <c r="AJ27" s="8"/>
      <c r="AK27" s="10">
        <v>53</v>
      </c>
      <c r="AL27" s="8"/>
      <c r="AM27" s="12">
        <v>54</v>
      </c>
      <c r="AN27" s="7"/>
    </row>
    <row r="28" spans="1:40" ht="60.6">
      <c r="A28" s="5"/>
      <c r="B28" s="6"/>
      <c r="C28" s="142"/>
      <c r="D28" s="8"/>
      <c r="E28" s="25" t="s">
        <v>3319</v>
      </c>
      <c r="F28" s="8"/>
      <c r="G28" s="26" t="s">
        <v>3320</v>
      </c>
      <c r="H28" s="8"/>
      <c r="I28" s="45" t="s">
        <v>3321</v>
      </c>
      <c r="J28" s="8"/>
      <c r="K28" s="45" t="s">
        <v>3322</v>
      </c>
      <c r="L28" s="8"/>
      <c r="M28" s="45" t="s">
        <v>3323</v>
      </c>
      <c r="N28" s="8"/>
      <c r="O28" s="45" t="s">
        <v>3324</v>
      </c>
      <c r="P28" s="8"/>
      <c r="Q28" s="45" t="s">
        <v>3325</v>
      </c>
      <c r="R28" s="8"/>
      <c r="S28" s="45" t="s">
        <v>3326</v>
      </c>
      <c r="T28" s="8"/>
      <c r="U28" s="45" t="s">
        <v>3327</v>
      </c>
      <c r="V28" s="8"/>
      <c r="W28" s="45" t="s">
        <v>3328</v>
      </c>
      <c r="X28" s="8"/>
      <c r="Y28" s="45" t="s">
        <v>3329</v>
      </c>
      <c r="Z28" s="8"/>
      <c r="AA28" s="45" t="s">
        <v>3330</v>
      </c>
      <c r="AB28" s="8"/>
      <c r="AC28" s="40" t="s">
        <v>3331</v>
      </c>
      <c r="AD28" s="8"/>
      <c r="AE28" s="40" t="s">
        <v>3332</v>
      </c>
      <c r="AF28" s="8"/>
      <c r="AG28" s="27" t="s">
        <v>3333</v>
      </c>
      <c r="AH28" s="8"/>
      <c r="AI28" s="27" t="s">
        <v>3334</v>
      </c>
      <c r="AJ28" s="8"/>
      <c r="AK28" s="13" t="s">
        <v>3335</v>
      </c>
      <c r="AL28" s="8"/>
      <c r="AM28" s="14" t="s">
        <v>3336</v>
      </c>
      <c r="AN28" s="7"/>
    </row>
    <row r="29" spans="1:40" ht="21" customHeight="1">
      <c r="A29" s="5"/>
      <c r="B29" s="6"/>
      <c r="C29" s="142"/>
      <c r="D29" s="8"/>
      <c r="E29" s="29" t="s">
        <v>3337</v>
      </c>
      <c r="F29" s="8"/>
      <c r="G29" s="30" t="s">
        <v>3338</v>
      </c>
      <c r="H29" s="8"/>
      <c r="I29" s="46" t="s">
        <v>3339</v>
      </c>
      <c r="J29" s="8"/>
      <c r="K29" s="46" t="s">
        <v>3340</v>
      </c>
      <c r="L29" s="8"/>
      <c r="M29" s="46" t="s">
        <v>3341</v>
      </c>
      <c r="N29" s="8"/>
      <c r="O29" s="46" t="s">
        <v>3342</v>
      </c>
      <c r="P29" s="8"/>
      <c r="Q29" s="46" t="s">
        <v>3343</v>
      </c>
      <c r="R29" s="8"/>
      <c r="S29" s="46" t="s">
        <v>3344</v>
      </c>
      <c r="T29" s="8"/>
      <c r="U29" s="46" t="s">
        <v>3345</v>
      </c>
      <c r="V29" s="8"/>
      <c r="W29" s="46" t="s">
        <v>3346</v>
      </c>
      <c r="X29" s="8"/>
      <c r="Y29" s="46" t="s">
        <v>3347</v>
      </c>
      <c r="Z29" s="8"/>
      <c r="AA29" s="46" t="s">
        <v>3348</v>
      </c>
      <c r="AB29" s="8"/>
      <c r="AC29" s="41" t="s">
        <v>3349</v>
      </c>
      <c r="AD29" s="8"/>
      <c r="AE29" s="41" t="s">
        <v>3350</v>
      </c>
      <c r="AF29" s="8"/>
      <c r="AG29" s="31" t="s">
        <v>3351</v>
      </c>
      <c r="AH29" s="8"/>
      <c r="AI29" s="31" t="s">
        <v>3352</v>
      </c>
      <c r="AJ29" s="8"/>
      <c r="AK29" s="15" t="s">
        <v>3353</v>
      </c>
      <c r="AL29" s="8"/>
      <c r="AM29" s="16" t="s">
        <v>3354</v>
      </c>
      <c r="AN29" s="7"/>
    </row>
    <row r="30" spans="1:40" ht="34.799999999999997">
      <c r="A30" s="5"/>
      <c r="B30" s="6"/>
      <c r="C30" s="142"/>
      <c r="D30" s="8"/>
      <c r="E30" s="33">
        <v>85.47</v>
      </c>
      <c r="F30" s="8"/>
      <c r="G30" s="34">
        <v>87.62</v>
      </c>
      <c r="H30" s="8"/>
      <c r="I30" s="48">
        <v>88.91</v>
      </c>
      <c r="J30" s="8"/>
      <c r="K30" s="48">
        <v>91.22</v>
      </c>
      <c r="L30" s="8"/>
      <c r="M30" s="48">
        <v>92.91</v>
      </c>
      <c r="N30" s="8"/>
      <c r="O30" s="48">
        <v>95.96</v>
      </c>
      <c r="P30" s="8"/>
      <c r="Q30" s="49" t="s">
        <v>3355</v>
      </c>
      <c r="R30" s="8"/>
      <c r="S30" s="48">
        <v>101.1</v>
      </c>
      <c r="T30" s="8"/>
      <c r="U30" s="48">
        <v>102.9</v>
      </c>
      <c r="V30" s="8"/>
      <c r="W30" s="48">
        <v>106.4</v>
      </c>
      <c r="X30" s="8"/>
      <c r="Y30" s="48">
        <v>107.9</v>
      </c>
      <c r="Z30" s="8"/>
      <c r="AA30" s="48">
        <v>112.4</v>
      </c>
      <c r="AB30" s="8"/>
      <c r="AC30" s="43">
        <v>114.8</v>
      </c>
      <c r="AD30" s="8"/>
      <c r="AE30" s="43">
        <v>118.7</v>
      </c>
      <c r="AF30" s="8"/>
      <c r="AG30" s="35">
        <v>121.8</v>
      </c>
      <c r="AH30" s="8"/>
      <c r="AI30" s="35">
        <v>127.6</v>
      </c>
      <c r="AJ30" s="8"/>
      <c r="AK30" s="17">
        <v>126.9</v>
      </c>
      <c r="AL30" s="8"/>
      <c r="AM30" s="19">
        <v>131.30000000000001</v>
      </c>
      <c r="AN30" s="7"/>
    </row>
    <row r="31" spans="1:40" ht="11.1" customHeight="1">
      <c r="A31" s="5"/>
      <c r="B31" s="6"/>
      <c r="C31" s="8"/>
      <c r="D31" s="8"/>
      <c r="E31" s="20"/>
      <c r="F31" s="8"/>
      <c r="G31" s="20"/>
      <c r="H31" s="8"/>
      <c r="I31" s="42"/>
      <c r="J31" s="8"/>
      <c r="K31" s="42"/>
      <c r="L31" s="8"/>
      <c r="M31" s="42"/>
      <c r="N31" s="8"/>
      <c r="O31" s="42"/>
      <c r="P31" s="8"/>
      <c r="Q31" s="42"/>
      <c r="R31" s="8"/>
      <c r="S31" s="42"/>
      <c r="T31" s="8"/>
      <c r="U31" s="42"/>
      <c r="V31" s="8"/>
      <c r="W31" s="42"/>
      <c r="X31" s="8"/>
      <c r="Y31" s="42"/>
      <c r="Z31" s="8"/>
      <c r="AA31" s="42"/>
      <c r="AB31" s="8"/>
      <c r="AC31" s="20"/>
      <c r="AD31" s="8"/>
      <c r="AE31" s="20"/>
      <c r="AF31" s="8"/>
      <c r="AG31" s="20"/>
      <c r="AH31" s="8"/>
      <c r="AI31" s="20"/>
      <c r="AJ31" s="8"/>
      <c r="AK31" s="20"/>
      <c r="AL31" s="8"/>
      <c r="AM31" s="20"/>
      <c r="AN31" s="7"/>
    </row>
    <row r="32" spans="1:40" ht="34.799999999999997">
      <c r="A32" s="5"/>
      <c r="B32" s="6"/>
      <c r="C32" s="142">
        <v>6</v>
      </c>
      <c r="D32" s="8"/>
      <c r="E32" s="21">
        <v>55</v>
      </c>
      <c r="F32" s="8"/>
      <c r="G32" s="22">
        <v>56</v>
      </c>
      <c r="H32" s="8"/>
      <c r="I32" s="11"/>
      <c r="J32" s="8"/>
      <c r="K32" s="44">
        <v>72</v>
      </c>
      <c r="L32" s="8"/>
      <c r="M32" s="44">
        <v>73</v>
      </c>
      <c r="N32" s="8"/>
      <c r="O32" s="44">
        <v>74</v>
      </c>
      <c r="P32" s="8"/>
      <c r="Q32" s="44">
        <v>75</v>
      </c>
      <c r="R32" s="8"/>
      <c r="S32" s="44">
        <v>76</v>
      </c>
      <c r="T32" s="8"/>
      <c r="U32" s="44">
        <v>77</v>
      </c>
      <c r="V32" s="8"/>
      <c r="W32" s="44">
        <v>78</v>
      </c>
      <c r="X32" s="8"/>
      <c r="Y32" s="44">
        <v>79</v>
      </c>
      <c r="Z32" s="8"/>
      <c r="AA32" s="44">
        <v>80</v>
      </c>
      <c r="AB32" s="8"/>
      <c r="AC32" s="39">
        <v>81</v>
      </c>
      <c r="AD32" s="8"/>
      <c r="AE32" s="39">
        <v>82</v>
      </c>
      <c r="AF32" s="8"/>
      <c r="AG32" s="39">
        <v>83</v>
      </c>
      <c r="AH32" s="8"/>
      <c r="AI32" s="23">
        <v>84</v>
      </c>
      <c r="AJ32" s="8"/>
      <c r="AK32" s="10">
        <v>85</v>
      </c>
      <c r="AL32" s="8"/>
      <c r="AM32" s="12">
        <v>86</v>
      </c>
      <c r="AN32" s="7"/>
    </row>
    <row r="33" spans="1:40" ht="60.6">
      <c r="A33" s="5"/>
      <c r="B33" s="6"/>
      <c r="C33" s="142"/>
      <c r="D33" s="8"/>
      <c r="E33" s="25" t="s">
        <v>3356</v>
      </c>
      <c r="F33" s="8"/>
      <c r="G33" s="26" t="s">
        <v>3357</v>
      </c>
      <c r="H33" s="8"/>
      <c r="I33" s="11"/>
      <c r="J33" s="8"/>
      <c r="K33" s="45" t="s">
        <v>3358</v>
      </c>
      <c r="L33" s="8"/>
      <c r="M33" s="45" t="s">
        <v>3359</v>
      </c>
      <c r="N33" s="8"/>
      <c r="O33" s="45" t="s">
        <v>3360</v>
      </c>
      <c r="P33" s="8"/>
      <c r="Q33" s="45" t="s">
        <v>3361</v>
      </c>
      <c r="R33" s="8"/>
      <c r="S33" s="45" t="s">
        <v>3362</v>
      </c>
      <c r="T33" s="8"/>
      <c r="U33" s="45" t="s">
        <v>3363</v>
      </c>
      <c r="V33" s="8"/>
      <c r="W33" s="45" t="s">
        <v>3364</v>
      </c>
      <c r="X33" s="8"/>
      <c r="Y33" s="45" t="s">
        <v>3365</v>
      </c>
      <c r="Z33" s="8"/>
      <c r="AA33" s="45" t="s">
        <v>148</v>
      </c>
      <c r="AB33" s="8"/>
      <c r="AC33" s="40" t="s">
        <v>3366</v>
      </c>
      <c r="AD33" s="8"/>
      <c r="AE33" s="40" t="s">
        <v>3367</v>
      </c>
      <c r="AF33" s="8"/>
      <c r="AG33" s="40" t="s">
        <v>3368</v>
      </c>
      <c r="AH33" s="8"/>
      <c r="AI33" s="27" t="s">
        <v>3369</v>
      </c>
      <c r="AJ33" s="8"/>
      <c r="AK33" s="13" t="s">
        <v>3370</v>
      </c>
      <c r="AL33" s="8"/>
      <c r="AM33" s="14" t="s">
        <v>3371</v>
      </c>
      <c r="AN33" s="7"/>
    </row>
    <row r="34" spans="1:40" ht="21" customHeight="1">
      <c r="A34" s="5"/>
      <c r="B34" s="6"/>
      <c r="C34" s="142"/>
      <c r="D34" s="8"/>
      <c r="E34" s="29" t="s">
        <v>3372</v>
      </c>
      <c r="F34" s="8"/>
      <c r="G34" s="30" t="s">
        <v>3373</v>
      </c>
      <c r="H34" s="8"/>
      <c r="I34" s="11"/>
      <c r="J34" s="8"/>
      <c r="K34" s="46" t="s">
        <v>3374</v>
      </c>
      <c r="L34" s="8"/>
      <c r="M34" s="46" t="s">
        <v>3375</v>
      </c>
      <c r="N34" s="8"/>
      <c r="O34" s="46" t="s">
        <v>3376</v>
      </c>
      <c r="P34" s="8"/>
      <c r="Q34" s="46" t="s">
        <v>3377</v>
      </c>
      <c r="R34" s="8"/>
      <c r="S34" s="46" t="s">
        <v>3378</v>
      </c>
      <c r="T34" s="8"/>
      <c r="U34" s="46" t="s">
        <v>3379</v>
      </c>
      <c r="V34" s="8"/>
      <c r="W34" s="46" t="s">
        <v>3380</v>
      </c>
      <c r="X34" s="8"/>
      <c r="Y34" s="46" t="s">
        <v>3381</v>
      </c>
      <c r="Z34" s="8"/>
      <c r="AA34" s="46" t="s">
        <v>147</v>
      </c>
      <c r="AB34" s="8"/>
      <c r="AC34" s="41" t="s">
        <v>3382</v>
      </c>
      <c r="AD34" s="8"/>
      <c r="AE34" s="41" t="s">
        <v>3383</v>
      </c>
      <c r="AF34" s="8"/>
      <c r="AG34" s="41" t="s">
        <v>3384</v>
      </c>
      <c r="AH34" s="8"/>
      <c r="AI34" s="31" t="s">
        <v>3385</v>
      </c>
      <c r="AJ34" s="8"/>
      <c r="AK34" s="15" t="s">
        <v>3386</v>
      </c>
      <c r="AL34" s="8"/>
      <c r="AM34" s="16" t="s">
        <v>3387</v>
      </c>
      <c r="AN34" s="7"/>
    </row>
    <row r="35" spans="1:40" ht="34.799999999999997">
      <c r="A35" s="5"/>
      <c r="B35" s="6"/>
      <c r="C35" s="142"/>
      <c r="D35" s="8"/>
      <c r="E35" s="33">
        <v>132.9</v>
      </c>
      <c r="F35" s="8"/>
      <c r="G35" s="34">
        <v>137.30000000000001</v>
      </c>
      <c r="H35" s="8"/>
      <c r="I35" s="11"/>
      <c r="J35" s="8"/>
      <c r="K35" s="48">
        <v>178.5</v>
      </c>
      <c r="L35" s="8"/>
      <c r="M35" s="48">
        <v>180.9</v>
      </c>
      <c r="N35" s="8"/>
      <c r="O35" s="48">
        <v>183.9</v>
      </c>
      <c r="P35" s="8"/>
      <c r="Q35" s="48">
        <v>186.2</v>
      </c>
      <c r="R35" s="8"/>
      <c r="S35" s="48">
        <v>190.2</v>
      </c>
      <c r="T35" s="8"/>
      <c r="U35" s="48">
        <v>192.2</v>
      </c>
      <c r="V35" s="8"/>
      <c r="W35" s="48">
        <v>195.1</v>
      </c>
      <c r="X35" s="8"/>
      <c r="Y35" s="49" t="s">
        <v>3388</v>
      </c>
      <c r="Z35" s="8"/>
      <c r="AA35" s="48">
        <v>200.5</v>
      </c>
      <c r="AB35" s="8"/>
      <c r="AC35" s="43">
        <v>204.38</v>
      </c>
      <c r="AD35" s="8"/>
      <c r="AE35" s="43">
        <v>207.2</v>
      </c>
      <c r="AF35" s="8"/>
      <c r="AG35" s="50" t="s">
        <v>3389</v>
      </c>
      <c r="AH35" s="8"/>
      <c r="AI35" s="51" t="s">
        <v>3390</v>
      </c>
      <c r="AJ35" s="8"/>
      <c r="AK35" s="38" t="s">
        <v>3391</v>
      </c>
      <c r="AL35" s="8"/>
      <c r="AM35" s="52" t="s">
        <v>3392</v>
      </c>
      <c r="AN35" s="7"/>
    </row>
    <row r="36" spans="1:40" ht="11.1" customHeight="1">
      <c r="A36" s="5"/>
      <c r="B36" s="6"/>
      <c r="C36" s="8"/>
      <c r="D36" s="8"/>
      <c r="E36" s="20"/>
      <c r="F36" s="8"/>
      <c r="G36" s="20"/>
      <c r="H36" s="8"/>
      <c r="I36" s="42"/>
      <c r="J36" s="8"/>
      <c r="K36" s="42"/>
      <c r="L36" s="8"/>
      <c r="M36" s="42"/>
      <c r="N36" s="8"/>
      <c r="O36" s="42"/>
      <c r="P36" s="8"/>
      <c r="Q36" s="42"/>
      <c r="R36" s="8"/>
      <c r="S36" s="42"/>
      <c r="T36" s="8"/>
      <c r="U36" s="42"/>
      <c r="V36" s="8"/>
      <c r="W36" s="42"/>
      <c r="X36" s="8"/>
      <c r="Y36" s="42"/>
      <c r="Z36" s="8"/>
      <c r="AA36" s="42"/>
      <c r="AB36" s="8"/>
      <c r="AC36" s="20"/>
      <c r="AD36" s="8"/>
      <c r="AE36" s="20"/>
      <c r="AF36" s="8"/>
      <c r="AG36" s="20"/>
      <c r="AH36" s="8"/>
      <c r="AI36" s="20"/>
      <c r="AJ36" s="8"/>
      <c r="AK36" s="20"/>
      <c r="AL36" s="8"/>
      <c r="AM36" s="20"/>
      <c r="AN36" s="7"/>
    </row>
    <row r="37" spans="1:40" ht="34.799999999999997">
      <c r="A37" s="5"/>
      <c r="B37" s="6"/>
      <c r="C37" s="142">
        <v>7</v>
      </c>
      <c r="D37" s="8"/>
      <c r="E37" s="21">
        <v>87</v>
      </c>
      <c r="F37" s="8"/>
      <c r="G37" s="22">
        <v>88</v>
      </c>
      <c r="H37" s="8"/>
      <c r="I37" s="11"/>
      <c r="J37" s="8"/>
      <c r="K37" s="44">
        <v>104</v>
      </c>
      <c r="L37" s="8"/>
      <c r="M37" s="44">
        <v>105</v>
      </c>
      <c r="N37" s="8"/>
      <c r="O37" s="44">
        <v>106</v>
      </c>
      <c r="P37" s="8"/>
      <c r="Q37" s="44">
        <v>107</v>
      </c>
      <c r="R37" s="8"/>
      <c r="S37" s="44">
        <v>108</v>
      </c>
      <c r="T37" s="8"/>
      <c r="U37" s="44">
        <v>109</v>
      </c>
      <c r="V37" s="8"/>
      <c r="W37" s="44">
        <v>110</v>
      </c>
      <c r="X37" s="8"/>
      <c r="Y37" s="44">
        <v>111</v>
      </c>
      <c r="Z37" s="8"/>
      <c r="AA37" s="44">
        <v>112</v>
      </c>
      <c r="AB37" s="8"/>
      <c r="AC37" s="39">
        <v>113</v>
      </c>
      <c r="AD37" s="8"/>
      <c r="AE37" s="39">
        <v>114</v>
      </c>
      <c r="AF37" s="8"/>
      <c r="AG37" s="39">
        <v>115</v>
      </c>
      <c r="AH37" s="8"/>
      <c r="AI37" s="39">
        <v>116</v>
      </c>
      <c r="AJ37" s="8"/>
      <c r="AK37" s="10">
        <v>117</v>
      </c>
      <c r="AL37" s="8"/>
      <c r="AM37" s="12">
        <v>118</v>
      </c>
      <c r="AN37" s="7"/>
    </row>
    <row r="38" spans="1:40" ht="60.6">
      <c r="A38" s="5"/>
      <c r="B38" s="6"/>
      <c r="C38" s="142"/>
      <c r="D38" s="8"/>
      <c r="E38" s="25" t="s">
        <v>3393</v>
      </c>
      <c r="F38" s="8"/>
      <c r="G38" s="26" t="s">
        <v>3394</v>
      </c>
      <c r="H38" s="8"/>
      <c r="I38" s="11"/>
      <c r="J38" s="8"/>
      <c r="K38" s="45" t="s">
        <v>3395</v>
      </c>
      <c r="L38" s="8"/>
      <c r="M38" s="45" t="s">
        <v>3396</v>
      </c>
      <c r="N38" s="8"/>
      <c r="O38" s="45" t="s">
        <v>3397</v>
      </c>
      <c r="P38" s="8"/>
      <c r="Q38" s="45" t="s">
        <v>3398</v>
      </c>
      <c r="R38" s="8"/>
      <c r="S38" s="45" t="s">
        <v>3399</v>
      </c>
      <c r="T38" s="8"/>
      <c r="U38" s="45" t="s">
        <v>3400</v>
      </c>
      <c r="V38" s="8"/>
      <c r="W38" s="45" t="s">
        <v>3401</v>
      </c>
      <c r="X38" s="8"/>
      <c r="Y38" s="45" t="s">
        <v>3402</v>
      </c>
      <c r="Z38" s="8"/>
      <c r="AA38" s="45" t="s">
        <v>3403</v>
      </c>
      <c r="AB38" s="8"/>
      <c r="AC38" s="40" t="s">
        <v>3404</v>
      </c>
      <c r="AD38" s="8"/>
      <c r="AE38" s="40" t="s">
        <v>3405</v>
      </c>
      <c r="AF38" s="8"/>
      <c r="AG38" s="40" t="s">
        <v>3406</v>
      </c>
      <c r="AH38" s="8"/>
      <c r="AI38" s="40" t="s">
        <v>3407</v>
      </c>
      <c r="AJ38" s="8"/>
      <c r="AK38" s="13" t="s">
        <v>3408</v>
      </c>
      <c r="AL38" s="8"/>
      <c r="AM38" s="14" t="s">
        <v>3409</v>
      </c>
      <c r="AN38" s="7"/>
    </row>
    <row r="39" spans="1:40" ht="21" customHeight="1">
      <c r="A39" s="5"/>
      <c r="B39" s="6"/>
      <c r="C39" s="142"/>
      <c r="D39" s="8"/>
      <c r="E39" s="29" t="s">
        <v>3410</v>
      </c>
      <c r="F39" s="8"/>
      <c r="G39" s="30" t="s">
        <v>3411</v>
      </c>
      <c r="H39" s="8"/>
      <c r="I39" s="11"/>
      <c r="J39" s="8"/>
      <c r="K39" s="46" t="s">
        <v>3412</v>
      </c>
      <c r="L39" s="8"/>
      <c r="M39" s="46" t="s">
        <v>3413</v>
      </c>
      <c r="N39" s="8"/>
      <c r="O39" s="46" t="s">
        <v>3414</v>
      </c>
      <c r="P39" s="8"/>
      <c r="Q39" s="46" t="s">
        <v>3415</v>
      </c>
      <c r="R39" s="8"/>
      <c r="S39" s="46" t="s">
        <v>3416</v>
      </c>
      <c r="T39" s="8"/>
      <c r="U39" s="46" t="s">
        <v>3417</v>
      </c>
      <c r="V39" s="8"/>
      <c r="W39" s="46" t="s">
        <v>3418</v>
      </c>
      <c r="X39" s="8"/>
      <c r="Y39" s="46" t="s">
        <v>3419</v>
      </c>
      <c r="Z39" s="8"/>
      <c r="AA39" s="46" t="s">
        <v>3420</v>
      </c>
      <c r="AB39" s="8"/>
      <c r="AC39" s="41" t="s">
        <v>3421</v>
      </c>
      <c r="AD39" s="8"/>
      <c r="AE39" s="41" t="s">
        <v>3422</v>
      </c>
      <c r="AF39" s="8"/>
      <c r="AG39" s="41" t="s">
        <v>3423</v>
      </c>
      <c r="AH39" s="8"/>
      <c r="AI39" s="41" t="s">
        <v>3424</v>
      </c>
      <c r="AJ39" s="8"/>
      <c r="AK39" s="15" t="s">
        <v>3425</v>
      </c>
      <c r="AL39" s="8"/>
      <c r="AM39" s="16" t="s">
        <v>3426</v>
      </c>
      <c r="AN39" s="7"/>
    </row>
    <row r="40" spans="1:40" ht="34.799999999999997">
      <c r="A40" s="5"/>
      <c r="B40" s="6"/>
      <c r="C40" s="142"/>
      <c r="D40" s="8"/>
      <c r="E40" s="47" t="s">
        <v>3427</v>
      </c>
      <c r="F40" s="8"/>
      <c r="G40" s="53" t="s">
        <v>3428</v>
      </c>
      <c r="H40" s="8"/>
      <c r="I40" s="11"/>
      <c r="J40" s="8"/>
      <c r="K40" s="49" t="s">
        <v>3429</v>
      </c>
      <c r="L40" s="8"/>
      <c r="M40" s="49" t="s">
        <v>3430</v>
      </c>
      <c r="N40" s="8"/>
      <c r="O40" s="49" t="s">
        <v>3431</v>
      </c>
      <c r="P40" s="8"/>
      <c r="Q40" s="49" t="s">
        <v>3432</v>
      </c>
      <c r="R40" s="8"/>
      <c r="S40" s="49" t="s">
        <v>3433</v>
      </c>
      <c r="T40" s="8"/>
      <c r="U40" s="49" t="s">
        <v>3434</v>
      </c>
      <c r="V40" s="8"/>
      <c r="W40" s="49" t="s">
        <v>3435</v>
      </c>
      <c r="X40" s="8"/>
      <c r="Y40" s="49" t="s">
        <v>3436</v>
      </c>
      <c r="Z40" s="8"/>
      <c r="AA40" s="49" t="s">
        <v>3437</v>
      </c>
      <c r="AB40" s="8"/>
      <c r="AC40" s="50" t="s">
        <v>3438</v>
      </c>
      <c r="AD40" s="8"/>
      <c r="AE40" s="50" t="s">
        <v>3439</v>
      </c>
      <c r="AF40" s="8"/>
      <c r="AG40" s="50" t="s">
        <v>3440</v>
      </c>
      <c r="AH40" s="8"/>
      <c r="AI40" s="50" t="s">
        <v>3441</v>
      </c>
      <c r="AJ40" s="8"/>
      <c r="AK40" s="38" t="s">
        <v>3442</v>
      </c>
      <c r="AL40" s="8"/>
      <c r="AM40" s="52" t="s">
        <v>3442</v>
      </c>
      <c r="AN40" s="7"/>
    </row>
    <row r="41" spans="1:40" ht="50.1" customHeight="1">
      <c r="A41" s="5"/>
      <c r="B41" s="6"/>
      <c r="C41" s="6"/>
      <c r="D41" s="6"/>
      <c r="E41" s="11"/>
      <c r="F41" s="6"/>
      <c r="G41" s="11"/>
      <c r="H41" s="6"/>
      <c r="I41" s="11"/>
      <c r="J41" s="6"/>
      <c r="K41" s="11"/>
      <c r="L41" s="6"/>
      <c r="M41" s="11"/>
      <c r="N41" s="6"/>
      <c r="O41" s="11"/>
      <c r="P41" s="6"/>
      <c r="Q41" s="11"/>
      <c r="R41" s="6"/>
      <c r="S41" s="11"/>
      <c r="T41" s="6"/>
      <c r="U41" s="11"/>
      <c r="V41" s="6"/>
      <c r="W41" s="11"/>
      <c r="X41" s="6"/>
      <c r="Y41" s="11"/>
      <c r="Z41" s="6"/>
      <c r="AA41" s="11"/>
      <c r="AB41" s="6"/>
      <c r="AC41" s="11"/>
      <c r="AD41" s="6"/>
      <c r="AE41" s="11"/>
      <c r="AF41" s="6"/>
      <c r="AG41" s="11"/>
      <c r="AH41" s="6"/>
      <c r="AI41" s="11"/>
      <c r="AJ41" s="6"/>
      <c r="AK41" s="11"/>
      <c r="AL41" s="6"/>
      <c r="AM41" s="11"/>
      <c r="AN41" s="7"/>
    </row>
    <row r="42" spans="1:40" ht="26.4">
      <c r="A42" s="5"/>
      <c r="B42" s="6"/>
      <c r="C42" s="6"/>
      <c r="D42" s="6"/>
      <c r="E42" s="6"/>
      <c r="F42" s="6"/>
      <c r="G42" s="11"/>
      <c r="H42" s="6"/>
      <c r="I42" s="11"/>
      <c r="J42" s="6"/>
      <c r="K42" s="54">
        <v>57</v>
      </c>
      <c r="L42" s="6"/>
      <c r="M42" s="54">
        <v>58</v>
      </c>
      <c r="N42" s="6"/>
      <c r="O42" s="54">
        <v>59</v>
      </c>
      <c r="P42" s="6"/>
      <c r="Q42" s="54">
        <v>60</v>
      </c>
      <c r="R42" s="6"/>
      <c r="S42" s="54">
        <v>61</v>
      </c>
      <c r="T42" s="6"/>
      <c r="U42" s="54">
        <v>62</v>
      </c>
      <c r="V42" s="6"/>
      <c r="W42" s="54">
        <v>63</v>
      </c>
      <c r="X42" s="6"/>
      <c r="Y42" s="54">
        <v>64</v>
      </c>
      <c r="Z42" s="6"/>
      <c r="AA42" s="54">
        <v>65</v>
      </c>
      <c r="AB42" s="6"/>
      <c r="AC42" s="54">
        <v>66</v>
      </c>
      <c r="AD42" s="6"/>
      <c r="AE42" s="54">
        <v>67</v>
      </c>
      <c r="AF42" s="6"/>
      <c r="AG42" s="54">
        <v>68</v>
      </c>
      <c r="AH42" s="6"/>
      <c r="AI42" s="54">
        <v>69</v>
      </c>
      <c r="AJ42" s="6"/>
      <c r="AK42" s="54">
        <v>70</v>
      </c>
      <c r="AL42" s="6"/>
      <c r="AM42" s="54">
        <v>71</v>
      </c>
      <c r="AN42" s="7"/>
    </row>
    <row r="43" spans="1:40" ht="60.6">
      <c r="A43" s="5"/>
      <c r="B43" s="6"/>
      <c r="C43" s="6"/>
      <c r="D43" s="6"/>
      <c r="E43" s="6"/>
      <c r="F43" s="6"/>
      <c r="G43" s="11"/>
      <c r="H43" s="6"/>
      <c r="I43" s="11"/>
      <c r="J43" s="6"/>
      <c r="K43" s="55" t="s">
        <v>3443</v>
      </c>
      <c r="L43" s="6"/>
      <c r="M43" s="55" t="s">
        <v>3444</v>
      </c>
      <c r="N43" s="6"/>
      <c r="O43" s="55" t="s">
        <v>3445</v>
      </c>
      <c r="P43" s="6"/>
      <c r="Q43" s="55" t="s">
        <v>3446</v>
      </c>
      <c r="R43" s="6"/>
      <c r="S43" s="55" t="s">
        <v>3447</v>
      </c>
      <c r="T43" s="6"/>
      <c r="U43" s="55" t="s">
        <v>3448</v>
      </c>
      <c r="V43" s="6"/>
      <c r="W43" s="55" t="s">
        <v>3449</v>
      </c>
      <c r="X43" s="6"/>
      <c r="Y43" s="55" t="s">
        <v>3450</v>
      </c>
      <c r="Z43" s="6"/>
      <c r="AA43" s="55" t="s">
        <v>3451</v>
      </c>
      <c r="AB43" s="6"/>
      <c r="AC43" s="55" t="s">
        <v>3452</v>
      </c>
      <c r="AD43" s="6"/>
      <c r="AE43" s="55" t="s">
        <v>3453</v>
      </c>
      <c r="AF43" s="6"/>
      <c r="AG43" s="55" t="s">
        <v>3454</v>
      </c>
      <c r="AH43" s="6"/>
      <c r="AI43" s="55" t="s">
        <v>3455</v>
      </c>
      <c r="AJ43" s="6"/>
      <c r="AK43" s="55" t="s">
        <v>3456</v>
      </c>
      <c r="AL43" s="6"/>
      <c r="AM43" s="55" t="s">
        <v>3457</v>
      </c>
      <c r="AN43" s="7"/>
    </row>
    <row r="44" spans="1:40" ht="20.399999999999999">
      <c r="A44" s="5"/>
      <c r="B44" s="6"/>
      <c r="C44" s="6"/>
      <c r="D44" s="6"/>
      <c r="E44" s="6"/>
      <c r="F44" s="6"/>
      <c r="G44" s="11"/>
      <c r="H44" s="6"/>
      <c r="I44" s="11"/>
      <c r="J44" s="6"/>
      <c r="K44" s="56" t="s">
        <v>3458</v>
      </c>
      <c r="L44" s="6"/>
      <c r="M44" s="56" t="s">
        <v>3459</v>
      </c>
      <c r="N44" s="6"/>
      <c r="O44" s="56" t="s">
        <v>3460</v>
      </c>
      <c r="P44" s="6"/>
      <c r="Q44" s="56" t="s">
        <v>3461</v>
      </c>
      <c r="R44" s="6"/>
      <c r="S44" s="56" t="s">
        <v>3462</v>
      </c>
      <c r="T44" s="6"/>
      <c r="U44" s="56" t="s">
        <v>3463</v>
      </c>
      <c r="V44" s="6"/>
      <c r="W44" s="56" t="s">
        <v>3464</v>
      </c>
      <c r="X44" s="6"/>
      <c r="Y44" s="56" t="s">
        <v>3465</v>
      </c>
      <c r="Z44" s="6"/>
      <c r="AA44" s="56" t="s">
        <v>3466</v>
      </c>
      <c r="AB44" s="6"/>
      <c r="AC44" s="56" t="s">
        <v>3467</v>
      </c>
      <c r="AD44" s="6"/>
      <c r="AE44" s="56" t="s">
        <v>3468</v>
      </c>
      <c r="AF44" s="6"/>
      <c r="AG44" s="56" t="s">
        <v>3469</v>
      </c>
      <c r="AH44" s="6"/>
      <c r="AI44" s="56" t="s">
        <v>3470</v>
      </c>
      <c r="AJ44" s="6"/>
      <c r="AK44" s="56" t="s">
        <v>3471</v>
      </c>
      <c r="AL44" s="6"/>
      <c r="AM44" s="56" t="s">
        <v>3472</v>
      </c>
      <c r="AN44" s="7"/>
    </row>
    <row r="45" spans="1:40" ht="38.1" customHeight="1">
      <c r="A45" s="5"/>
      <c r="B45" s="6"/>
      <c r="C45" s="6"/>
      <c r="D45" s="6"/>
      <c r="E45" s="6"/>
      <c r="F45" s="6"/>
      <c r="G45" s="11"/>
      <c r="H45" s="6"/>
      <c r="I45" s="11"/>
      <c r="J45" s="6"/>
      <c r="K45" s="57">
        <v>138.9</v>
      </c>
      <c r="L45" s="6"/>
      <c r="M45" s="57">
        <v>140.1</v>
      </c>
      <c r="N45" s="6"/>
      <c r="O45" s="57">
        <v>140.9</v>
      </c>
      <c r="P45" s="6"/>
      <c r="Q45" s="57">
        <v>144.19999999999999</v>
      </c>
      <c r="R45" s="6"/>
      <c r="S45" s="58" t="s">
        <v>3473</v>
      </c>
      <c r="T45" s="6"/>
      <c r="U45" s="57">
        <v>150.4</v>
      </c>
      <c r="V45" s="6"/>
      <c r="W45" s="58" t="s">
        <v>3474</v>
      </c>
      <c r="X45" s="6"/>
      <c r="Y45" s="57">
        <v>157.19999999999999</v>
      </c>
      <c r="Z45" s="6"/>
      <c r="AA45" s="57">
        <v>158.9</v>
      </c>
      <c r="AB45" s="6"/>
      <c r="AC45" s="57">
        <v>162.5</v>
      </c>
      <c r="AD45" s="6"/>
      <c r="AE45" s="57">
        <v>164.9</v>
      </c>
      <c r="AF45" s="6"/>
      <c r="AG45" s="57">
        <v>167.3</v>
      </c>
      <c r="AH45" s="6"/>
      <c r="AI45" s="57">
        <v>168.9</v>
      </c>
      <c r="AJ45" s="6"/>
      <c r="AK45" s="58" t="s">
        <v>3475</v>
      </c>
      <c r="AL45" s="6"/>
      <c r="AM45" s="58" t="s">
        <v>3476</v>
      </c>
      <c r="AN45" s="7"/>
    </row>
    <row r="46" spans="1:40" ht="11.1" customHeight="1">
      <c r="A46" s="5"/>
      <c r="B46" s="6"/>
      <c r="C46" s="8"/>
      <c r="D46" s="8"/>
      <c r="E46" s="20"/>
      <c r="F46" s="8"/>
      <c r="G46" s="20"/>
      <c r="H46" s="8"/>
      <c r="I46" s="42"/>
      <c r="J46" s="8"/>
      <c r="K46" s="42"/>
      <c r="L46" s="8"/>
      <c r="M46" s="42"/>
      <c r="N46" s="8"/>
      <c r="O46" s="42"/>
      <c r="P46" s="8"/>
      <c r="Q46" s="42"/>
      <c r="R46" s="8"/>
      <c r="S46" s="42"/>
      <c r="T46" s="8"/>
      <c r="U46" s="42"/>
      <c r="V46" s="8"/>
      <c r="W46" s="42"/>
      <c r="X46" s="8"/>
      <c r="Y46" s="42"/>
      <c r="Z46" s="8"/>
      <c r="AA46" s="42"/>
      <c r="AB46" s="8"/>
      <c r="AC46" s="20"/>
      <c r="AD46" s="8"/>
      <c r="AE46" s="20"/>
      <c r="AF46" s="8"/>
      <c r="AG46" s="20"/>
      <c r="AH46" s="8"/>
      <c r="AI46" s="20"/>
      <c r="AJ46" s="8"/>
      <c r="AK46" s="20"/>
      <c r="AL46" s="8"/>
      <c r="AM46" s="20"/>
      <c r="AN46" s="7"/>
    </row>
    <row r="47" spans="1:40" ht="26.4">
      <c r="A47" s="5"/>
      <c r="B47" s="6"/>
      <c r="C47" s="6"/>
      <c r="D47" s="6"/>
      <c r="E47" s="11"/>
      <c r="F47" s="6"/>
      <c r="G47" s="11"/>
      <c r="H47" s="6"/>
      <c r="I47" s="11"/>
      <c r="J47" s="6"/>
      <c r="K47" s="59">
        <v>89</v>
      </c>
      <c r="L47" s="6"/>
      <c r="M47" s="59">
        <v>90</v>
      </c>
      <c r="N47" s="6"/>
      <c r="O47" s="59">
        <v>91</v>
      </c>
      <c r="P47" s="6"/>
      <c r="Q47" s="59">
        <v>92</v>
      </c>
      <c r="R47" s="6"/>
      <c r="S47" s="59">
        <v>93</v>
      </c>
      <c r="T47" s="6"/>
      <c r="U47" s="59">
        <v>94</v>
      </c>
      <c r="V47" s="6"/>
      <c r="W47" s="59">
        <v>95</v>
      </c>
      <c r="X47" s="6"/>
      <c r="Y47" s="59">
        <v>96</v>
      </c>
      <c r="Z47" s="6"/>
      <c r="AA47" s="59">
        <v>97</v>
      </c>
      <c r="AB47" s="6"/>
      <c r="AC47" s="59">
        <v>98</v>
      </c>
      <c r="AD47" s="6"/>
      <c r="AE47" s="59">
        <v>99</v>
      </c>
      <c r="AF47" s="6"/>
      <c r="AG47" s="59">
        <v>100</v>
      </c>
      <c r="AH47" s="6"/>
      <c r="AI47" s="59">
        <v>101</v>
      </c>
      <c r="AJ47" s="6"/>
      <c r="AK47" s="59">
        <v>102</v>
      </c>
      <c r="AL47" s="6"/>
      <c r="AM47" s="59">
        <v>103</v>
      </c>
      <c r="AN47" s="7"/>
    </row>
    <row r="48" spans="1:40" ht="60.6">
      <c r="A48" s="5"/>
      <c r="B48" s="6"/>
      <c r="C48" s="6"/>
      <c r="D48" s="6"/>
      <c r="E48" s="11"/>
      <c r="F48" s="6"/>
      <c r="G48" s="11"/>
      <c r="H48" s="6"/>
      <c r="I48" s="11"/>
      <c r="J48" s="6"/>
      <c r="K48" s="60" t="s">
        <v>3477</v>
      </c>
      <c r="L48" s="6"/>
      <c r="M48" s="60" t="s">
        <v>3478</v>
      </c>
      <c r="N48" s="6"/>
      <c r="O48" s="60" t="s">
        <v>3479</v>
      </c>
      <c r="P48" s="6"/>
      <c r="Q48" s="60" t="s">
        <v>3480</v>
      </c>
      <c r="R48" s="6"/>
      <c r="S48" s="60" t="s">
        <v>3481</v>
      </c>
      <c r="T48" s="6"/>
      <c r="U48" s="60" t="s">
        <v>3482</v>
      </c>
      <c r="V48" s="6"/>
      <c r="W48" s="60" t="s">
        <v>3483</v>
      </c>
      <c r="X48" s="6"/>
      <c r="Y48" s="60" t="s">
        <v>3484</v>
      </c>
      <c r="Z48" s="6"/>
      <c r="AA48" s="60" t="s">
        <v>3485</v>
      </c>
      <c r="AB48" s="6"/>
      <c r="AC48" s="60" t="s">
        <v>3486</v>
      </c>
      <c r="AD48" s="6"/>
      <c r="AE48" s="60" t="s">
        <v>3487</v>
      </c>
      <c r="AF48" s="6"/>
      <c r="AG48" s="60" t="s">
        <v>3488</v>
      </c>
      <c r="AH48" s="6"/>
      <c r="AI48" s="60" t="s">
        <v>3489</v>
      </c>
      <c r="AJ48" s="6"/>
      <c r="AK48" s="60" t="s">
        <v>3490</v>
      </c>
      <c r="AL48" s="6"/>
      <c r="AM48" s="60" t="s">
        <v>3491</v>
      </c>
      <c r="AN48" s="7"/>
    </row>
    <row r="49" spans="1:40" ht="20.399999999999999">
      <c r="A49" s="5"/>
      <c r="B49" s="6"/>
      <c r="C49" s="6"/>
      <c r="D49" s="6"/>
      <c r="E49" s="11"/>
      <c r="F49" s="6"/>
      <c r="G49" s="11"/>
      <c r="H49" s="6"/>
      <c r="I49" s="11"/>
      <c r="J49" s="6"/>
      <c r="K49" s="61" t="s">
        <v>3492</v>
      </c>
      <c r="L49" s="6"/>
      <c r="M49" s="61" t="s">
        <v>3493</v>
      </c>
      <c r="N49" s="6"/>
      <c r="O49" s="61" t="s">
        <v>3494</v>
      </c>
      <c r="P49" s="6"/>
      <c r="Q49" s="61" t="s">
        <v>3495</v>
      </c>
      <c r="R49" s="6"/>
      <c r="S49" s="61" t="s">
        <v>3496</v>
      </c>
      <c r="T49" s="6"/>
      <c r="U49" s="61" t="s">
        <v>3497</v>
      </c>
      <c r="V49" s="6"/>
      <c r="W49" s="61" t="s">
        <v>3498</v>
      </c>
      <c r="X49" s="6"/>
      <c r="Y49" s="61" t="s">
        <v>3499</v>
      </c>
      <c r="Z49" s="6"/>
      <c r="AA49" s="61" t="s">
        <v>3500</v>
      </c>
      <c r="AB49" s="6"/>
      <c r="AC49" s="61" t="s">
        <v>3501</v>
      </c>
      <c r="AD49" s="6"/>
      <c r="AE49" s="61" t="s">
        <v>3502</v>
      </c>
      <c r="AF49" s="6"/>
      <c r="AG49" s="61" t="s">
        <v>3503</v>
      </c>
      <c r="AH49" s="6"/>
      <c r="AI49" s="61" t="s">
        <v>3504</v>
      </c>
      <c r="AJ49" s="6"/>
      <c r="AK49" s="61" t="s">
        <v>3505</v>
      </c>
      <c r="AL49" s="6"/>
      <c r="AM49" s="61" t="s">
        <v>3506</v>
      </c>
      <c r="AN49" s="7"/>
    </row>
    <row r="50" spans="1:40" ht="38.1" customHeight="1">
      <c r="A50" s="5"/>
      <c r="B50" s="6"/>
      <c r="C50" s="6"/>
      <c r="D50" s="6"/>
      <c r="E50" s="11"/>
      <c r="F50" s="6"/>
      <c r="G50" s="11"/>
      <c r="H50" s="6"/>
      <c r="I50" s="11"/>
      <c r="J50" s="6"/>
      <c r="K50" s="62" t="s">
        <v>3507</v>
      </c>
      <c r="L50" s="6"/>
      <c r="M50" s="62" t="s">
        <v>3508</v>
      </c>
      <c r="N50" s="6"/>
      <c r="O50" s="62" t="s">
        <v>3509</v>
      </c>
      <c r="P50" s="6"/>
      <c r="Q50" s="62" t="s">
        <v>3510</v>
      </c>
      <c r="R50" s="6"/>
      <c r="S50" s="62" t="s">
        <v>3511</v>
      </c>
      <c r="T50" s="6"/>
      <c r="U50" s="62" t="s">
        <v>3512</v>
      </c>
      <c r="V50" s="6"/>
      <c r="W50" s="62" t="s">
        <v>3513</v>
      </c>
      <c r="X50" s="6"/>
      <c r="Y50" s="62" t="s">
        <v>3514</v>
      </c>
      <c r="Z50" s="6"/>
      <c r="AA50" s="62" t="s">
        <v>3514</v>
      </c>
      <c r="AB50" s="6"/>
      <c r="AC50" s="62" t="s">
        <v>3515</v>
      </c>
      <c r="AD50" s="6"/>
      <c r="AE50" s="62" t="s">
        <v>3516</v>
      </c>
      <c r="AF50" s="6"/>
      <c r="AG50" s="62" t="s">
        <v>3517</v>
      </c>
      <c r="AH50" s="6"/>
      <c r="AI50" s="62" t="s">
        <v>3518</v>
      </c>
      <c r="AJ50" s="6"/>
      <c r="AK50" s="62" t="s">
        <v>3519</v>
      </c>
      <c r="AL50" s="6"/>
      <c r="AM50" s="62" t="s">
        <v>3520</v>
      </c>
      <c r="AN50" s="7"/>
    </row>
    <row r="51" spans="1:40">
      <c r="A51" s="5"/>
      <c r="B51" s="6"/>
      <c r="C51" s="6"/>
      <c r="D51" s="6"/>
      <c r="E51" s="6"/>
      <c r="F51" s="6"/>
      <c r="G51" s="6"/>
      <c r="H51" s="6"/>
      <c r="I51" s="6"/>
      <c r="J51" s="6"/>
      <c r="K51" s="11"/>
      <c r="L51" s="6"/>
      <c r="M51" s="11"/>
      <c r="N51" s="6"/>
      <c r="O51" s="11"/>
      <c r="P51" s="6"/>
      <c r="Q51" s="11"/>
      <c r="R51" s="6"/>
      <c r="S51" s="11"/>
      <c r="T51" s="6"/>
      <c r="U51" s="11"/>
      <c r="V51" s="6"/>
      <c r="W51" s="11"/>
      <c r="X51" s="6"/>
      <c r="Y51" s="11"/>
      <c r="Z51" s="6"/>
      <c r="AA51" s="11"/>
      <c r="AB51" s="6"/>
      <c r="AC51" s="11"/>
      <c r="AD51" s="6"/>
      <c r="AE51" s="11"/>
      <c r="AF51" s="6"/>
      <c r="AG51" s="11"/>
      <c r="AH51" s="6"/>
      <c r="AI51" s="11"/>
      <c r="AJ51" s="6"/>
      <c r="AK51" s="11"/>
      <c r="AL51" s="6"/>
      <c r="AM51" s="11"/>
      <c r="AN51" s="7"/>
    </row>
    <row r="52" spans="1:40" ht="99.9" customHeight="1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7"/>
    </row>
    <row r="53" spans="1:40" ht="16.2" thickBot="1">
      <c r="A53" s="6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5"/>
    </row>
    <row r="58" spans="1:40" ht="63">
      <c r="E58" s="140" t="s">
        <v>3521</v>
      </c>
      <c r="F58" s="140"/>
      <c r="G58" s="140"/>
      <c r="H58" s="141" t="s">
        <v>7178</v>
      </c>
    </row>
  </sheetData>
  <mergeCells count="9">
    <mergeCell ref="C27:C30"/>
    <mergeCell ref="C32:C35"/>
    <mergeCell ref="C37:C40"/>
    <mergeCell ref="A2:AN2"/>
    <mergeCell ref="B7:B10"/>
    <mergeCell ref="C7:C10"/>
    <mergeCell ref="C12:C15"/>
    <mergeCell ref="C17:C20"/>
    <mergeCell ref="C22:C25"/>
  </mergeCells>
  <hyperlinks>
    <hyperlink ref="H58" r:id="rId1" xr:uid="{2F67AB4F-3AAB-4813-80B6-6A1E5F8FDAE3}"/>
  </hyperlinks>
  <printOptions horizontalCentered="1" verticalCentered="1"/>
  <pageMargins left="0" right="0" top="0" bottom="0" header="0" footer="0"/>
  <pageSetup scale="26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4FBF-F9C2-471B-9954-59A75E28242D}">
  <sheetPr>
    <tabColor rgb="FFFFFF00"/>
  </sheetPr>
  <dimension ref="A1:BU210"/>
  <sheetViews>
    <sheetView zoomScaleNormal="100" workbookViewId="0">
      <pane xSplit="2" ySplit="9" topLeftCell="C10" activePane="bottomRight" state="frozen"/>
      <selection activeCell="U68" sqref="U68"/>
      <selection pane="topRight" activeCell="U68" sqref="U68"/>
      <selection pane="bottomLeft" activeCell="U68" sqref="U68"/>
      <selection pane="bottomRight" activeCell="A2" sqref="A2"/>
    </sheetView>
  </sheetViews>
  <sheetFormatPr defaultRowHeight="15"/>
  <cols>
    <col min="1" max="1" width="10.6640625" style="73" bestFit="1" customWidth="1"/>
    <col min="2" max="2" width="16.5546875" style="73" bestFit="1" customWidth="1"/>
    <col min="3" max="3" width="15.44140625" style="73" customWidth="1"/>
    <col min="4" max="4" width="14.44140625" style="73" customWidth="1"/>
    <col min="5" max="5" width="8" style="73" bestFit="1" customWidth="1"/>
    <col min="6" max="8" width="16.5546875" style="73" bestFit="1" customWidth="1"/>
    <col min="9" max="9" width="24.33203125" style="73" bestFit="1" customWidth="1"/>
    <col min="10" max="10" width="16.5546875" style="73" bestFit="1" customWidth="1"/>
    <col min="11" max="11" width="12" style="100" bestFit="1" customWidth="1"/>
    <col min="12" max="12" width="15.6640625" style="100" bestFit="1" customWidth="1"/>
    <col min="13" max="14" width="10.6640625" style="100" bestFit="1" customWidth="1"/>
    <col min="15" max="15" width="10.109375" style="100" bestFit="1" customWidth="1"/>
    <col min="16" max="16" width="12.109375" style="100" bestFit="1" customWidth="1"/>
    <col min="17" max="17" width="9.5546875" style="100" bestFit="1" customWidth="1"/>
    <col min="18" max="19" width="12.5546875" style="100" bestFit="1" customWidth="1"/>
    <col min="20" max="20" width="16.88671875" style="100" bestFit="1" customWidth="1"/>
    <col min="21" max="21" width="16.5546875" style="100" bestFit="1" customWidth="1"/>
    <col min="22" max="22" width="17.5546875" style="100" bestFit="1" customWidth="1"/>
    <col min="23" max="23" width="16.88671875" style="100" bestFit="1" customWidth="1"/>
    <col min="24" max="25" width="11" style="100" customWidth="1"/>
    <col min="26" max="26" width="12" style="100" bestFit="1" customWidth="1"/>
    <col min="27" max="27" width="13.44140625" style="100" bestFit="1" customWidth="1"/>
    <col min="28" max="29" width="25.109375" style="100" bestFit="1" customWidth="1"/>
    <col min="30" max="30" width="9.109375" style="100" bestFit="1" customWidth="1"/>
    <col min="31" max="31" width="8.6640625" style="100" bestFit="1" customWidth="1"/>
    <col min="32" max="32" width="11.109375" style="100" bestFit="1" customWidth="1"/>
    <col min="33" max="34" width="8.6640625" style="100" bestFit="1" customWidth="1"/>
    <col min="35" max="35" width="9.109375" style="100" bestFit="1" customWidth="1"/>
    <col min="36" max="38" width="9.33203125" style="100" bestFit="1" customWidth="1"/>
    <col min="39" max="39" width="13.109375" style="100" bestFit="1" customWidth="1"/>
    <col min="40" max="40" width="22.33203125" style="100" bestFit="1" customWidth="1"/>
    <col min="41" max="41" width="16.5546875" style="100" bestFit="1" customWidth="1"/>
    <col min="42" max="42" width="14.88671875" style="100" customWidth="1"/>
    <col min="43" max="44" width="10.33203125" style="100" bestFit="1" customWidth="1"/>
    <col min="45" max="45" width="15.5546875" style="100" bestFit="1" customWidth="1"/>
    <col min="46" max="46" width="15.44140625" style="100" bestFit="1" customWidth="1"/>
    <col min="47" max="47" width="12.88671875" style="100" bestFit="1" customWidth="1"/>
    <col min="48" max="48" width="14.33203125" style="100" bestFit="1" customWidth="1"/>
    <col min="49" max="49" width="12.88671875" style="100" customWidth="1"/>
    <col min="50" max="50" width="19.33203125" style="100" bestFit="1" customWidth="1"/>
    <col min="51" max="51" width="35.109375" style="100" bestFit="1" customWidth="1"/>
    <col min="52" max="52" width="16.6640625" style="100" bestFit="1" customWidth="1"/>
    <col min="53" max="53" width="29.44140625" style="100" bestFit="1" customWidth="1"/>
    <col min="54" max="54" width="29.5546875" style="100" bestFit="1" customWidth="1"/>
    <col min="55" max="55" width="11.5546875" style="100" bestFit="1" customWidth="1"/>
    <col min="56" max="56" width="30" style="100" bestFit="1" customWidth="1"/>
    <col min="57" max="57" width="31.33203125" style="100" bestFit="1" customWidth="1"/>
    <col min="58" max="58" width="28" style="100" bestFit="1" customWidth="1"/>
    <col min="59" max="59" width="28.6640625" style="100" bestFit="1" customWidth="1"/>
    <col min="60" max="60" width="30.6640625" style="100" bestFit="1" customWidth="1"/>
    <col min="61" max="61" width="27.6640625" style="100" bestFit="1" customWidth="1"/>
    <col min="62" max="62" width="23.33203125" style="100" bestFit="1" customWidth="1"/>
    <col min="63" max="63" width="37.88671875" style="100" bestFit="1" customWidth="1"/>
    <col min="64" max="64" width="30.109375" style="100" bestFit="1" customWidth="1"/>
    <col min="65" max="65" width="10" style="100" bestFit="1" customWidth="1"/>
    <col min="66" max="66" width="13.5546875" style="100" bestFit="1" customWidth="1"/>
    <col min="67" max="67" width="13" style="100" bestFit="1" customWidth="1"/>
    <col min="68" max="68" width="13.44140625" style="100" bestFit="1" customWidth="1"/>
    <col min="69" max="69" width="15" style="100" bestFit="1" customWidth="1"/>
    <col min="70" max="70" width="12.109375" style="100" bestFit="1" customWidth="1"/>
    <col min="71" max="71" width="11.6640625" style="100" customWidth="1"/>
    <col min="72" max="72" width="8" style="100" bestFit="1" customWidth="1"/>
    <col min="73" max="73" width="17" style="100" bestFit="1" customWidth="1"/>
    <col min="74" max="256" width="9.109375" style="100"/>
    <col min="257" max="257" width="6.88671875" style="100" customWidth="1"/>
    <col min="258" max="258" width="8.5546875" style="100" bestFit="1" customWidth="1"/>
    <col min="259" max="260" width="13.109375" style="100" bestFit="1" customWidth="1"/>
    <col min="261" max="261" width="7" style="100" bestFit="1" customWidth="1"/>
    <col min="262" max="266" width="14.33203125" style="100" customWidth="1"/>
    <col min="267" max="267" width="9.5546875" style="100" customWidth="1"/>
    <col min="268" max="268" width="12.6640625" style="100" customWidth="1"/>
    <col min="269" max="269" width="9.5546875" style="100" customWidth="1"/>
    <col min="270" max="271" width="9.109375" style="100"/>
    <col min="272" max="273" width="9.6640625" style="100" customWidth="1"/>
    <col min="274" max="274" width="13.88671875" style="100" customWidth="1"/>
    <col min="275" max="275" width="13.5546875" style="100" customWidth="1"/>
    <col min="276" max="277" width="13.33203125" style="100" customWidth="1"/>
    <col min="278" max="278" width="13.5546875" style="100" customWidth="1"/>
    <col min="279" max="279" width="13.33203125" style="100" customWidth="1"/>
    <col min="280" max="281" width="8.44140625" style="100" customWidth="1"/>
    <col min="282" max="282" width="9.88671875" style="100" customWidth="1"/>
    <col min="283" max="283" width="10.109375" style="100" customWidth="1"/>
    <col min="284" max="284" width="13.5546875" style="100" customWidth="1"/>
    <col min="285" max="285" width="13" style="100" customWidth="1"/>
    <col min="286" max="295" width="9.109375" style="100"/>
    <col min="296" max="296" width="18.5546875" style="100" bestFit="1" customWidth="1"/>
    <col min="297" max="297" width="10.44140625" style="100" customWidth="1"/>
    <col min="298" max="298" width="12.109375" style="100" customWidth="1"/>
    <col min="299" max="299" width="9.5546875" style="100" customWidth="1"/>
    <col min="300" max="300" width="9.109375" style="100"/>
    <col min="301" max="301" width="12" style="100" customWidth="1"/>
    <col min="302" max="302" width="12.109375" style="100" customWidth="1"/>
    <col min="303" max="303" width="8.88671875" style="100" customWidth="1"/>
    <col min="304" max="305" width="9.109375" style="100"/>
    <col min="306" max="306" width="16" style="100" customWidth="1"/>
    <col min="307" max="317" width="9.109375" style="100"/>
    <col min="318" max="318" width="9.6640625" style="100" customWidth="1"/>
    <col min="319" max="319" width="9.109375" style="100"/>
    <col min="320" max="320" width="10.33203125" style="100" customWidth="1"/>
    <col min="321" max="321" width="8.44140625" style="100" bestFit="1" customWidth="1"/>
    <col min="322" max="322" width="11.5546875" style="100" customWidth="1"/>
    <col min="323" max="323" width="11.109375" style="100" customWidth="1"/>
    <col min="324" max="324" width="12" style="100" customWidth="1"/>
    <col min="325" max="325" width="12.33203125" style="100" customWidth="1"/>
    <col min="326" max="326" width="9.88671875" style="100" bestFit="1" customWidth="1"/>
    <col min="327" max="327" width="9.5546875" style="100" bestFit="1" customWidth="1"/>
    <col min="328" max="328" width="6.5546875" style="100" bestFit="1" customWidth="1"/>
    <col min="329" max="329" width="14" style="100" bestFit="1" customWidth="1"/>
    <col min="330" max="512" width="9.109375" style="100"/>
    <col min="513" max="513" width="6.88671875" style="100" customWidth="1"/>
    <col min="514" max="514" width="8.5546875" style="100" bestFit="1" customWidth="1"/>
    <col min="515" max="516" width="13.109375" style="100" bestFit="1" customWidth="1"/>
    <col min="517" max="517" width="7" style="100" bestFit="1" customWidth="1"/>
    <col min="518" max="522" width="14.33203125" style="100" customWidth="1"/>
    <col min="523" max="523" width="9.5546875" style="100" customWidth="1"/>
    <col min="524" max="524" width="12.6640625" style="100" customWidth="1"/>
    <col min="525" max="525" width="9.5546875" style="100" customWidth="1"/>
    <col min="526" max="527" width="9.109375" style="100"/>
    <col min="528" max="529" width="9.6640625" style="100" customWidth="1"/>
    <col min="530" max="530" width="13.88671875" style="100" customWidth="1"/>
    <col min="531" max="531" width="13.5546875" style="100" customWidth="1"/>
    <col min="532" max="533" width="13.33203125" style="100" customWidth="1"/>
    <col min="534" max="534" width="13.5546875" style="100" customWidth="1"/>
    <col min="535" max="535" width="13.33203125" style="100" customWidth="1"/>
    <col min="536" max="537" width="8.44140625" style="100" customWidth="1"/>
    <col min="538" max="538" width="9.88671875" style="100" customWidth="1"/>
    <col min="539" max="539" width="10.109375" style="100" customWidth="1"/>
    <col min="540" max="540" width="13.5546875" style="100" customWidth="1"/>
    <col min="541" max="541" width="13" style="100" customWidth="1"/>
    <col min="542" max="551" width="9.109375" style="100"/>
    <col min="552" max="552" width="18.5546875" style="100" bestFit="1" customWidth="1"/>
    <col min="553" max="553" width="10.44140625" style="100" customWidth="1"/>
    <col min="554" max="554" width="12.109375" style="100" customWidth="1"/>
    <col min="555" max="555" width="9.5546875" style="100" customWidth="1"/>
    <col min="556" max="556" width="9.109375" style="100"/>
    <col min="557" max="557" width="12" style="100" customWidth="1"/>
    <col min="558" max="558" width="12.109375" style="100" customWidth="1"/>
    <col min="559" max="559" width="8.88671875" style="100" customWidth="1"/>
    <col min="560" max="561" width="9.109375" style="100"/>
    <col min="562" max="562" width="16" style="100" customWidth="1"/>
    <col min="563" max="573" width="9.109375" style="100"/>
    <col min="574" max="574" width="9.6640625" style="100" customWidth="1"/>
    <col min="575" max="575" width="9.109375" style="100"/>
    <col min="576" max="576" width="10.33203125" style="100" customWidth="1"/>
    <col min="577" max="577" width="8.44140625" style="100" bestFit="1" customWidth="1"/>
    <col min="578" max="578" width="11.5546875" style="100" customWidth="1"/>
    <col min="579" max="579" width="11.109375" style="100" customWidth="1"/>
    <col min="580" max="580" width="12" style="100" customWidth="1"/>
    <col min="581" max="581" width="12.33203125" style="100" customWidth="1"/>
    <col min="582" max="582" width="9.88671875" style="100" bestFit="1" customWidth="1"/>
    <col min="583" max="583" width="9.5546875" style="100" bestFit="1" customWidth="1"/>
    <col min="584" max="584" width="6.5546875" style="100" bestFit="1" customWidth="1"/>
    <col min="585" max="585" width="14" style="100" bestFit="1" customWidth="1"/>
    <col min="586" max="768" width="9.109375" style="100"/>
    <col min="769" max="769" width="6.88671875" style="100" customWidth="1"/>
    <col min="770" max="770" width="8.5546875" style="100" bestFit="1" customWidth="1"/>
    <col min="771" max="772" width="13.109375" style="100" bestFit="1" customWidth="1"/>
    <col min="773" max="773" width="7" style="100" bestFit="1" customWidth="1"/>
    <col min="774" max="778" width="14.33203125" style="100" customWidth="1"/>
    <col min="779" max="779" width="9.5546875" style="100" customWidth="1"/>
    <col min="780" max="780" width="12.6640625" style="100" customWidth="1"/>
    <col min="781" max="781" width="9.5546875" style="100" customWidth="1"/>
    <col min="782" max="783" width="9.109375" style="100"/>
    <col min="784" max="785" width="9.6640625" style="100" customWidth="1"/>
    <col min="786" max="786" width="13.88671875" style="100" customWidth="1"/>
    <col min="787" max="787" width="13.5546875" style="100" customWidth="1"/>
    <col min="788" max="789" width="13.33203125" style="100" customWidth="1"/>
    <col min="790" max="790" width="13.5546875" style="100" customWidth="1"/>
    <col min="791" max="791" width="13.33203125" style="100" customWidth="1"/>
    <col min="792" max="793" width="8.44140625" style="100" customWidth="1"/>
    <col min="794" max="794" width="9.88671875" style="100" customWidth="1"/>
    <col min="795" max="795" width="10.109375" style="100" customWidth="1"/>
    <col min="796" max="796" width="13.5546875" style="100" customWidth="1"/>
    <col min="797" max="797" width="13" style="100" customWidth="1"/>
    <col min="798" max="807" width="9.109375" style="100"/>
    <col min="808" max="808" width="18.5546875" style="100" bestFit="1" customWidth="1"/>
    <col min="809" max="809" width="10.44140625" style="100" customWidth="1"/>
    <col min="810" max="810" width="12.109375" style="100" customWidth="1"/>
    <col min="811" max="811" width="9.5546875" style="100" customWidth="1"/>
    <col min="812" max="812" width="9.109375" style="100"/>
    <col min="813" max="813" width="12" style="100" customWidth="1"/>
    <col min="814" max="814" width="12.109375" style="100" customWidth="1"/>
    <col min="815" max="815" width="8.88671875" style="100" customWidth="1"/>
    <col min="816" max="817" width="9.109375" style="100"/>
    <col min="818" max="818" width="16" style="100" customWidth="1"/>
    <col min="819" max="829" width="9.109375" style="100"/>
    <col min="830" max="830" width="9.6640625" style="100" customWidth="1"/>
    <col min="831" max="831" width="9.109375" style="100"/>
    <col min="832" max="832" width="10.33203125" style="100" customWidth="1"/>
    <col min="833" max="833" width="8.44140625" style="100" bestFit="1" customWidth="1"/>
    <col min="834" max="834" width="11.5546875" style="100" customWidth="1"/>
    <col min="835" max="835" width="11.109375" style="100" customWidth="1"/>
    <col min="836" max="836" width="12" style="100" customWidth="1"/>
    <col min="837" max="837" width="12.33203125" style="100" customWidth="1"/>
    <col min="838" max="838" width="9.88671875" style="100" bestFit="1" customWidth="1"/>
    <col min="839" max="839" width="9.5546875" style="100" bestFit="1" customWidth="1"/>
    <col min="840" max="840" width="6.5546875" style="100" bestFit="1" customWidth="1"/>
    <col min="841" max="841" width="14" style="100" bestFit="1" customWidth="1"/>
    <col min="842" max="1024" width="9.109375" style="100"/>
    <col min="1025" max="1025" width="6.88671875" style="100" customWidth="1"/>
    <col min="1026" max="1026" width="8.5546875" style="100" bestFit="1" customWidth="1"/>
    <col min="1027" max="1028" width="13.109375" style="100" bestFit="1" customWidth="1"/>
    <col min="1029" max="1029" width="7" style="100" bestFit="1" customWidth="1"/>
    <col min="1030" max="1034" width="14.33203125" style="100" customWidth="1"/>
    <col min="1035" max="1035" width="9.5546875" style="100" customWidth="1"/>
    <col min="1036" max="1036" width="12.6640625" style="100" customWidth="1"/>
    <col min="1037" max="1037" width="9.5546875" style="100" customWidth="1"/>
    <col min="1038" max="1039" width="9.109375" style="100"/>
    <col min="1040" max="1041" width="9.6640625" style="100" customWidth="1"/>
    <col min="1042" max="1042" width="13.88671875" style="100" customWidth="1"/>
    <col min="1043" max="1043" width="13.5546875" style="100" customWidth="1"/>
    <col min="1044" max="1045" width="13.33203125" style="100" customWidth="1"/>
    <col min="1046" max="1046" width="13.5546875" style="100" customWidth="1"/>
    <col min="1047" max="1047" width="13.33203125" style="100" customWidth="1"/>
    <col min="1048" max="1049" width="8.44140625" style="100" customWidth="1"/>
    <col min="1050" max="1050" width="9.88671875" style="100" customWidth="1"/>
    <col min="1051" max="1051" width="10.109375" style="100" customWidth="1"/>
    <col min="1052" max="1052" width="13.5546875" style="100" customWidth="1"/>
    <col min="1053" max="1053" width="13" style="100" customWidth="1"/>
    <col min="1054" max="1063" width="9.109375" style="100"/>
    <col min="1064" max="1064" width="18.5546875" style="100" bestFit="1" customWidth="1"/>
    <col min="1065" max="1065" width="10.44140625" style="100" customWidth="1"/>
    <col min="1066" max="1066" width="12.109375" style="100" customWidth="1"/>
    <col min="1067" max="1067" width="9.5546875" style="100" customWidth="1"/>
    <col min="1068" max="1068" width="9.109375" style="100"/>
    <col min="1069" max="1069" width="12" style="100" customWidth="1"/>
    <col min="1070" max="1070" width="12.109375" style="100" customWidth="1"/>
    <col min="1071" max="1071" width="8.88671875" style="100" customWidth="1"/>
    <col min="1072" max="1073" width="9.109375" style="100"/>
    <col min="1074" max="1074" width="16" style="100" customWidth="1"/>
    <col min="1075" max="1085" width="9.109375" style="100"/>
    <col min="1086" max="1086" width="9.6640625" style="100" customWidth="1"/>
    <col min="1087" max="1087" width="9.109375" style="100"/>
    <col min="1088" max="1088" width="10.33203125" style="100" customWidth="1"/>
    <col min="1089" max="1089" width="8.44140625" style="100" bestFit="1" customWidth="1"/>
    <col min="1090" max="1090" width="11.5546875" style="100" customWidth="1"/>
    <col min="1091" max="1091" width="11.109375" style="100" customWidth="1"/>
    <col min="1092" max="1092" width="12" style="100" customWidth="1"/>
    <col min="1093" max="1093" width="12.33203125" style="100" customWidth="1"/>
    <col min="1094" max="1094" width="9.88671875" style="100" bestFit="1" customWidth="1"/>
    <col min="1095" max="1095" width="9.5546875" style="100" bestFit="1" customWidth="1"/>
    <col min="1096" max="1096" width="6.5546875" style="100" bestFit="1" customWidth="1"/>
    <col min="1097" max="1097" width="14" style="100" bestFit="1" customWidth="1"/>
    <col min="1098" max="1280" width="9.109375" style="100"/>
    <col min="1281" max="1281" width="6.88671875" style="100" customWidth="1"/>
    <col min="1282" max="1282" width="8.5546875" style="100" bestFit="1" customWidth="1"/>
    <col min="1283" max="1284" width="13.109375" style="100" bestFit="1" customWidth="1"/>
    <col min="1285" max="1285" width="7" style="100" bestFit="1" customWidth="1"/>
    <col min="1286" max="1290" width="14.33203125" style="100" customWidth="1"/>
    <col min="1291" max="1291" width="9.5546875" style="100" customWidth="1"/>
    <col min="1292" max="1292" width="12.6640625" style="100" customWidth="1"/>
    <col min="1293" max="1293" width="9.5546875" style="100" customWidth="1"/>
    <col min="1294" max="1295" width="9.109375" style="100"/>
    <col min="1296" max="1297" width="9.6640625" style="100" customWidth="1"/>
    <col min="1298" max="1298" width="13.88671875" style="100" customWidth="1"/>
    <col min="1299" max="1299" width="13.5546875" style="100" customWidth="1"/>
    <col min="1300" max="1301" width="13.33203125" style="100" customWidth="1"/>
    <col min="1302" max="1302" width="13.5546875" style="100" customWidth="1"/>
    <col min="1303" max="1303" width="13.33203125" style="100" customWidth="1"/>
    <col min="1304" max="1305" width="8.44140625" style="100" customWidth="1"/>
    <col min="1306" max="1306" width="9.88671875" style="100" customWidth="1"/>
    <col min="1307" max="1307" width="10.109375" style="100" customWidth="1"/>
    <col min="1308" max="1308" width="13.5546875" style="100" customWidth="1"/>
    <col min="1309" max="1309" width="13" style="100" customWidth="1"/>
    <col min="1310" max="1319" width="9.109375" style="100"/>
    <col min="1320" max="1320" width="18.5546875" style="100" bestFit="1" customWidth="1"/>
    <col min="1321" max="1321" width="10.44140625" style="100" customWidth="1"/>
    <col min="1322" max="1322" width="12.109375" style="100" customWidth="1"/>
    <col min="1323" max="1323" width="9.5546875" style="100" customWidth="1"/>
    <col min="1324" max="1324" width="9.109375" style="100"/>
    <col min="1325" max="1325" width="12" style="100" customWidth="1"/>
    <col min="1326" max="1326" width="12.109375" style="100" customWidth="1"/>
    <col min="1327" max="1327" width="8.88671875" style="100" customWidth="1"/>
    <col min="1328" max="1329" width="9.109375" style="100"/>
    <col min="1330" max="1330" width="16" style="100" customWidth="1"/>
    <col min="1331" max="1341" width="9.109375" style="100"/>
    <col min="1342" max="1342" width="9.6640625" style="100" customWidth="1"/>
    <col min="1343" max="1343" width="9.109375" style="100"/>
    <col min="1344" max="1344" width="10.33203125" style="100" customWidth="1"/>
    <col min="1345" max="1345" width="8.44140625" style="100" bestFit="1" customWidth="1"/>
    <col min="1346" max="1346" width="11.5546875" style="100" customWidth="1"/>
    <col min="1347" max="1347" width="11.109375" style="100" customWidth="1"/>
    <col min="1348" max="1348" width="12" style="100" customWidth="1"/>
    <col min="1349" max="1349" width="12.33203125" style="100" customWidth="1"/>
    <col min="1350" max="1350" width="9.88671875" style="100" bestFit="1" customWidth="1"/>
    <col min="1351" max="1351" width="9.5546875" style="100" bestFit="1" customWidth="1"/>
    <col min="1352" max="1352" width="6.5546875" style="100" bestFit="1" customWidth="1"/>
    <col min="1353" max="1353" width="14" style="100" bestFit="1" customWidth="1"/>
    <col min="1354" max="1536" width="9.109375" style="100"/>
    <col min="1537" max="1537" width="6.88671875" style="100" customWidth="1"/>
    <col min="1538" max="1538" width="8.5546875" style="100" bestFit="1" customWidth="1"/>
    <col min="1539" max="1540" width="13.109375" style="100" bestFit="1" customWidth="1"/>
    <col min="1541" max="1541" width="7" style="100" bestFit="1" customWidth="1"/>
    <col min="1542" max="1546" width="14.33203125" style="100" customWidth="1"/>
    <col min="1547" max="1547" width="9.5546875" style="100" customWidth="1"/>
    <col min="1548" max="1548" width="12.6640625" style="100" customWidth="1"/>
    <col min="1549" max="1549" width="9.5546875" style="100" customWidth="1"/>
    <col min="1550" max="1551" width="9.109375" style="100"/>
    <col min="1552" max="1553" width="9.6640625" style="100" customWidth="1"/>
    <col min="1554" max="1554" width="13.88671875" style="100" customWidth="1"/>
    <col min="1555" max="1555" width="13.5546875" style="100" customWidth="1"/>
    <col min="1556" max="1557" width="13.33203125" style="100" customWidth="1"/>
    <col min="1558" max="1558" width="13.5546875" style="100" customWidth="1"/>
    <col min="1559" max="1559" width="13.33203125" style="100" customWidth="1"/>
    <col min="1560" max="1561" width="8.44140625" style="100" customWidth="1"/>
    <col min="1562" max="1562" width="9.88671875" style="100" customWidth="1"/>
    <col min="1563" max="1563" width="10.109375" style="100" customWidth="1"/>
    <col min="1564" max="1564" width="13.5546875" style="100" customWidth="1"/>
    <col min="1565" max="1565" width="13" style="100" customWidth="1"/>
    <col min="1566" max="1575" width="9.109375" style="100"/>
    <col min="1576" max="1576" width="18.5546875" style="100" bestFit="1" customWidth="1"/>
    <col min="1577" max="1577" width="10.44140625" style="100" customWidth="1"/>
    <col min="1578" max="1578" width="12.109375" style="100" customWidth="1"/>
    <col min="1579" max="1579" width="9.5546875" style="100" customWidth="1"/>
    <col min="1580" max="1580" width="9.109375" style="100"/>
    <col min="1581" max="1581" width="12" style="100" customWidth="1"/>
    <col min="1582" max="1582" width="12.109375" style="100" customWidth="1"/>
    <col min="1583" max="1583" width="8.88671875" style="100" customWidth="1"/>
    <col min="1584" max="1585" width="9.109375" style="100"/>
    <col min="1586" max="1586" width="16" style="100" customWidth="1"/>
    <col min="1587" max="1597" width="9.109375" style="100"/>
    <col min="1598" max="1598" width="9.6640625" style="100" customWidth="1"/>
    <col min="1599" max="1599" width="9.109375" style="100"/>
    <col min="1600" max="1600" width="10.33203125" style="100" customWidth="1"/>
    <col min="1601" max="1601" width="8.44140625" style="100" bestFit="1" customWidth="1"/>
    <col min="1602" max="1602" width="11.5546875" style="100" customWidth="1"/>
    <col min="1603" max="1603" width="11.109375" style="100" customWidth="1"/>
    <col min="1604" max="1604" width="12" style="100" customWidth="1"/>
    <col min="1605" max="1605" width="12.33203125" style="100" customWidth="1"/>
    <col min="1606" max="1606" width="9.88671875" style="100" bestFit="1" customWidth="1"/>
    <col min="1607" max="1607" width="9.5546875" style="100" bestFit="1" customWidth="1"/>
    <col min="1608" max="1608" width="6.5546875" style="100" bestFit="1" customWidth="1"/>
    <col min="1609" max="1609" width="14" style="100" bestFit="1" customWidth="1"/>
    <col min="1610" max="1792" width="9.109375" style="100"/>
    <col min="1793" max="1793" width="6.88671875" style="100" customWidth="1"/>
    <col min="1794" max="1794" width="8.5546875" style="100" bestFit="1" customWidth="1"/>
    <col min="1795" max="1796" width="13.109375" style="100" bestFit="1" customWidth="1"/>
    <col min="1797" max="1797" width="7" style="100" bestFit="1" customWidth="1"/>
    <col min="1798" max="1802" width="14.33203125" style="100" customWidth="1"/>
    <col min="1803" max="1803" width="9.5546875" style="100" customWidth="1"/>
    <col min="1804" max="1804" width="12.6640625" style="100" customWidth="1"/>
    <col min="1805" max="1805" width="9.5546875" style="100" customWidth="1"/>
    <col min="1806" max="1807" width="9.109375" style="100"/>
    <col min="1808" max="1809" width="9.6640625" style="100" customWidth="1"/>
    <col min="1810" max="1810" width="13.88671875" style="100" customWidth="1"/>
    <col min="1811" max="1811" width="13.5546875" style="100" customWidth="1"/>
    <col min="1812" max="1813" width="13.33203125" style="100" customWidth="1"/>
    <col min="1814" max="1814" width="13.5546875" style="100" customWidth="1"/>
    <col min="1815" max="1815" width="13.33203125" style="100" customWidth="1"/>
    <col min="1816" max="1817" width="8.44140625" style="100" customWidth="1"/>
    <col min="1818" max="1818" width="9.88671875" style="100" customWidth="1"/>
    <col min="1819" max="1819" width="10.109375" style="100" customWidth="1"/>
    <col min="1820" max="1820" width="13.5546875" style="100" customWidth="1"/>
    <col min="1821" max="1821" width="13" style="100" customWidth="1"/>
    <col min="1822" max="1831" width="9.109375" style="100"/>
    <col min="1832" max="1832" width="18.5546875" style="100" bestFit="1" customWidth="1"/>
    <col min="1833" max="1833" width="10.44140625" style="100" customWidth="1"/>
    <col min="1834" max="1834" width="12.109375" style="100" customWidth="1"/>
    <col min="1835" max="1835" width="9.5546875" style="100" customWidth="1"/>
    <col min="1836" max="1836" width="9.109375" style="100"/>
    <col min="1837" max="1837" width="12" style="100" customWidth="1"/>
    <col min="1838" max="1838" width="12.109375" style="100" customWidth="1"/>
    <col min="1839" max="1839" width="8.88671875" style="100" customWidth="1"/>
    <col min="1840" max="1841" width="9.109375" style="100"/>
    <col min="1842" max="1842" width="16" style="100" customWidth="1"/>
    <col min="1843" max="1853" width="9.109375" style="100"/>
    <col min="1854" max="1854" width="9.6640625" style="100" customWidth="1"/>
    <col min="1855" max="1855" width="9.109375" style="100"/>
    <col min="1856" max="1856" width="10.33203125" style="100" customWidth="1"/>
    <col min="1857" max="1857" width="8.44140625" style="100" bestFit="1" customWidth="1"/>
    <col min="1858" max="1858" width="11.5546875" style="100" customWidth="1"/>
    <col min="1859" max="1859" width="11.109375" style="100" customWidth="1"/>
    <col min="1860" max="1860" width="12" style="100" customWidth="1"/>
    <col min="1861" max="1861" width="12.33203125" style="100" customWidth="1"/>
    <col min="1862" max="1862" width="9.88671875" style="100" bestFit="1" customWidth="1"/>
    <col min="1863" max="1863" width="9.5546875" style="100" bestFit="1" customWidth="1"/>
    <col min="1864" max="1864" width="6.5546875" style="100" bestFit="1" customWidth="1"/>
    <col min="1865" max="1865" width="14" style="100" bestFit="1" customWidth="1"/>
    <col min="1866" max="2048" width="9.109375" style="100"/>
    <col min="2049" max="2049" width="6.88671875" style="100" customWidth="1"/>
    <col min="2050" max="2050" width="8.5546875" style="100" bestFit="1" customWidth="1"/>
    <col min="2051" max="2052" width="13.109375" style="100" bestFit="1" customWidth="1"/>
    <col min="2053" max="2053" width="7" style="100" bestFit="1" customWidth="1"/>
    <col min="2054" max="2058" width="14.33203125" style="100" customWidth="1"/>
    <col min="2059" max="2059" width="9.5546875" style="100" customWidth="1"/>
    <col min="2060" max="2060" width="12.6640625" style="100" customWidth="1"/>
    <col min="2061" max="2061" width="9.5546875" style="100" customWidth="1"/>
    <col min="2062" max="2063" width="9.109375" style="100"/>
    <col min="2064" max="2065" width="9.6640625" style="100" customWidth="1"/>
    <col min="2066" max="2066" width="13.88671875" style="100" customWidth="1"/>
    <col min="2067" max="2067" width="13.5546875" style="100" customWidth="1"/>
    <col min="2068" max="2069" width="13.33203125" style="100" customWidth="1"/>
    <col min="2070" max="2070" width="13.5546875" style="100" customWidth="1"/>
    <col min="2071" max="2071" width="13.33203125" style="100" customWidth="1"/>
    <col min="2072" max="2073" width="8.44140625" style="100" customWidth="1"/>
    <col min="2074" max="2074" width="9.88671875" style="100" customWidth="1"/>
    <col min="2075" max="2075" width="10.109375" style="100" customWidth="1"/>
    <col min="2076" max="2076" width="13.5546875" style="100" customWidth="1"/>
    <col min="2077" max="2077" width="13" style="100" customWidth="1"/>
    <col min="2078" max="2087" width="9.109375" style="100"/>
    <col min="2088" max="2088" width="18.5546875" style="100" bestFit="1" customWidth="1"/>
    <col min="2089" max="2089" width="10.44140625" style="100" customWidth="1"/>
    <col min="2090" max="2090" width="12.109375" style="100" customWidth="1"/>
    <col min="2091" max="2091" width="9.5546875" style="100" customWidth="1"/>
    <col min="2092" max="2092" width="9.109375" style="100"/>
    <col min="2093" max="2093" width="12" style="100" customWidth="1"/>
    <col min="2094" max="2094" width="12.109375" style="100" customWidth="1"/>
    <col min="2095" max="2095" width="8.88671875" style="100" customWidth="1"/>
    <col min="2096" max="2097" width="9.109375" style="100"/>
    <col min="2098" max="2098" width="16" style="100" customWidth="1"/>
    <col min="2099" max="2109" width="9.109375" style="100"/>
    <col min="2110" max="2110" width="9.6640625" style="100" customWidth="1"/>
    <col min="2111" max="2111" width="9.109375" style="100"/>
    <col min="2112" max="2112" width="10.33203125" style="100" customWidth="1"/>
    <col min="2113" max="2113" width="8.44140625" style="100" bestFit="1" customWidth="1"/>
    <col min="2114" max="2114" width="11.5546875" style="100" customWidth="1"/>
    <col min="2115" max="2115" width="11.109375" style="100" customWidth="1"/>
    <col min="2116" max="2116" width="12" style="100" customWidth="1"/>
    <col min="2117" max="2117" width="12.33203125" style="100" customWidth="1"/>
    <col min="2118" max="2118" width="9.88671875" style="100" bestFit="1" customWidth="1"/>
    <col min="2119" max="2119" width="9.5546875" style="100" bestFit="1" customWidth="1"/>
    <col min="2120" max="2120" width="6.5546875" style="100" bestFit="1" customWidth="1"/>
    <col min="2121" max="2121" width="14" style="100" bestFit="1" customWidth="1"/>
    <col min="2122" max="2304" width="9.109375" style="100"/>
    <col min="2305" max="2305" width="6.88671875" style="100" customWidth="1"/>
    <col min="2306" max="2306" width="8.5546875" style="100" bestFit="1" customWidth="1"/>
    <col min="2307" max="2308" width="13.109375" style="100" bestFit="1" customWidth="1"/>
    <col min="2309" max="2309" width="7" style="100" bestFit="1" customWidth="1"/>
    <col min="2310" max="2314" width="14.33203125" style="100" customWidth="1"/>
    <col min="2315" max="2315" width="9.5546875" style="100" customWidth="1"/>
    <col min="2316" max="2316" width="12.6640625" style="100" customWidth="1"/>
    <col min="2317" max="2317" width="9.5546875" style="100" customWidth="1"/>
    <col min="2318" max="2319" width="9.109375" style="100"/>
    <col min="2320" max="2321" width="9.6640625" style="100" customWidth="1"/>
    <col min="2322" max="2322" width="13.88671875" style="100" customWidth="1"/>
    <col min="2323" max="2323" width="13.5546875" style="100" customWidth="1"/>
    <col min="2324" max="2325" width="13.33203125" style="100" customWidth="1"/>
    <col min="2326" max="2326" width="13.5546875" style="100" customWidth="1"/>
    <col min="2327" max="2327" width="13.33203125" style="100" customWidth="1"/>
    <col min="2328" max="2329" width="8.44140625" style="100" customWidth="1"/>
    <col min="2330" max="2330" width="9.88671875" style="100" customWidth="1"/>
    <col min="2331" max="2331" width="10.109375" style="100" customWidth="1"/>
    <col min="2332" max="2332" width="13.5546875" style="100" customWidth="1"/>
    <col min="2333" max="2333" width="13" style="100" customWidth="1"/>
    <col min="2334" max="2343" width="9.109375" style="100"/>
    <col min="2344" max="2344" width="18.5546875" style="100" bestFit="1" customWidth="1"/>
    <col min="2345" max="2345" width="10.44140625" style="100" customWidth="1"/>
    <col min="2346" max="2346" width="12.109375" style="100" customWidth="1"/>
    <col min="2347" max="2347" width="9.5546875" style="100" customWidth="1"/>
    <col min="2348" max="2348" width="9.109375" style="100"/>
    <col min="2349" max="2349" width="12" style="100" customWidth="1"/>
    <col min="2350" max="2350" width="12.109375" style="100" customWidth="1"/>
    <col min="2351" max="2351" width="8.88671875" style="100" customWidth="1"/>
    <col min="2352" max="2353" width="9.109375" style="100"/>
    <col min="2354" max="2354" width="16" style="100" customWidth="1"/>
    <col min="2355" max="2365" width="9.109375" style="100"/>
    <col min="2366" max="2366" width="9.6640625" style="100" customWidth="1"/>
    <col min="2367" max="2367" width="9.109375" style="100"/>
    <col min="2368" max="2368" width="10.33203125" style="100" customWidth="1"/>
    <col min="2369" max="2369" width="8.44140625" style="100" bestFit="1" customWidth="1"/>
    <col min="2370" max="2370" width="11.5546875" style="100" customWidth="1"/>
    <col min="2371" max="2371" width="11.109375" style="100" customWidth="1"/>
    <col min="2372" max="2372" width="12" style="100" customWidth="1"/>
    <col min="2373" max="2373" width="12.33203125" style="100" customWidth="1"/>
    <col min="2374" max="2374" width="9.88671875" style="100" bestFit="1" customWidth="1"/>
    <col min="2375" max="2375" width="9.5546875" style="100" bestFit="1" customWidth="1"/>
    <col min="2376" max="2376" width="6.5546875" style="100" bestFit="1" customWidth="1"/>
    <col min="2377" max="2377" width="14" style="100" bestFit="1" customWidth="1"/>
    <col min="2378" max="2560" width="9.109375" style="100"/>
    <col min="2561" max="2561" width="6.88671875" style="100" customWidth="1"/>
    <col min="2562" max="2562" width="8.5546875" style="100" bestFit="1" customWidth="1"/>
    <col min="2563" max="2564" width="13.109375" style="100" bestFit="1" customWidth="1"/>
    <col min="2565" max="2565" width="7" style="100" bestFit="1" customWidth="1"/>
    <col min="2566" max="2570" width="14.33203125" style="100" customWidth="1"/>
    <col min="2571" max="2571" width="9.5546875" style="100" customWidth="1"/>
    <col min="2572" max="2572" width="12.6640625" style="100" customWidth="1"/>
    <col min="2573" max="2573" width="9.5546875" style="100" customWidth="1"/>
    <col min="2574" max="2575" width="9.109375" style="100"/>
    <col min="2576" max="2577" width="9.6640625" style="100" customWidth="1"/>
    <col min="2578" max="2578" width="13.88671875" style="100" customWidth="1"/>
    <col min="2579" max="2579" width="13.5546875" style="100" customWidth="1"/>
    <col min="2580" max="2581" width="13.33203125" style="100" customWidth="1"/>
    <col min="2582" max="2582" width="13.5546875" style="100" customWidth="1"/>
    <col min="2583" max="2583" width="13.33203125" style="100" customWidth="1"/>
    <col min="2584" max="2585" width="8.44140625" style="100" customWidth="1"/>
    <col min="2586" max="2586" width="9.88671875" style="100" customWidth="1"/>
    <col min="2587" max="2587" width="10.109375" style="100" customWidth="1"/>
    <col min="2588" max="2588" width="13.5546875" style="100" customWidth="1"/>
    <col min="2589" max="2589" width="13" style="100" customWidth="1"/>
    <col min="2590" max="2599" width="9.109375" style="100"/>
    <col min="2600" max="2600" width="18.5546875" style="100" bestFit="1" customWidth="1"/>
    <col min="2601" max="2601" width="10.44140625" style="100" customWidth="1"/>
    <col min="2602" max="2602" width="12.109375" style="100" customWidth="1"/>
    <col min="2603" max="2603" width="9.5546875" style="100" customWidth="1"/>
    <col min="2604" max="2604" width="9.109375" style="100"/>
    <col min="2605" max="2605" width="12" style="100" customWidth="1"/>
    <col min="2606" max="2606" width="12.109375" style="100" customWidth="1"/>
    <col min="2607" max="2607" width="8.88671875" style="100" customWidth="1"/>
    <col min="2608" max="2609" width="9.109375" style="100"/>
    <col min="2610" max="2610" width="16" style="100" customWidth="1"/>
    <col min="2611" max="2621" width="9.109375" style="100"/>
    <col min="2622" max="2622" width="9.6640625" style="100" customWidth="1"/>
    <col min="2623" max="2623" width="9.109375" style="100"/>
    <col min="2624" max="2624" width="10.33203125" style="100" customWidth="1"/>
    <col min="2625" max="2625" width="8.44140625" style="100" bestFit="1" customWidth="1"/>
    <col min="2626" max="2626" width="11.5546875" style="100" customWidth="1"/>
    <col min="2627" max="2627" width="11.109375" style="100" customWidth="1"/>
    <col min="2628" max="2628" width="12" style="100" customWidth="1"/>
    <col min="2629" max="2629" width="12.33203125" style="100" customWidth="1"/>
    <col min="2630" max="2630" width="9.88671875" style="100" bestFit="1" customWidth="1"/>
    <col min="2631" max="2631" width="9.5546875" style="100" bestFit="1" customWidth="1"/>
    <col min="2632" max="2632" width="6.5546875" style="100" bestFit="1" customWidth="1"/>
    <col min="2633" max="2633" width="14" style="100" bestFit="1" customWidth="1"/>
    <col min="2634" max="2816" width="9.109375" style="100"/>
    <col min="2817" max="2817" width="6.88671875" style="100" customWidth="1"/>
    <col min="2818" max="2818" width="8.5546875" style="100" bestFit="1" customWidth="1"/>
    <col min="2819" max="2820" width="13.109375" style="100" bestFit="1" customWidth="1"/>
    <col min="2821" max="2821" width="7" style="100" bestFit="1" customWidth="1"/>
    <col min="2822" max="2826" width="14.33203125" style="100" customWidth="1"/>
    <col min="2827" max="2827" width="9.5546875" style="100" customWidth="1"/>
    <col min="2828" max="2828" width="12.6640625" style="100" customWidth="1"/>
    <col min="2829" max="2829" width="9.5546875" style="100" customWidth="1"/>
    <col min="2830" max="2831" width="9.109375" style="100"/>
    <col min="2832" max="2833" width="9.6640625" style="100" customWidth="1"/>
    <col min="2834" max="2834" width="13.88671875" style="100" customWidth="1"/>
    <col min="2835" max="2835" width="13.5546875" style="100" customWidth="1"/>
    <col min="2836" max="2837" width="13.33203125" style="100" customWidth="1"/>
    <col min="2838" max="2838" width="13.5546875" style="100" customWidth="1"/>
    <col min="2839" max="2839" width="13.33203125" style="100" customWidth="1"/>
    <col min="2840" max="2841" width="8.44140625" style="100" customWidth="1"/>
    <col min="2842" max="2842" width="9.88671875" style="100" customWidth="1"/>
    <col min="2843" max="2843" width="10.109375" style="100" customWidth="1"/>
    <col min="2844" max="2844" width="13.5546875" style="100" customWidth="1"/>
    <col min="2845" max="2845" width="13" style="100" customWidth="1"/>
    <col min="2846" max="2855" width="9.109375" style="100"/>
    <col min="2856" max="2856" width="18.5546875" style="100" bestFit="1" customWidth="1"/>
    <col min="2857" max="2857" width="10.44140625" style="100" customWidth="1"/>
    <col min="2858" max="2858" width="12.109375" style="100" customWidth="1"/>
    <col min="2859" max="2859" width="9.5546875" style="100" customWidth="1"/>
    <col min="2860" max="2860" width="9.109375" style="100"/>
    <col min="2861" max="2861" width="12" style="100" customWidth="1"/>
    <col min="2862" max="2862" width="12.109375" style="100" customWidth="1"/>
    <col min="2863" max="2863" width="8.88671875" style="100" customWidth="1"/>
    <col min="2864" max="2865" width="9.109375" style="100"/>
    <col min="2866" max="2866" width="16" style="100" customWidth="1"/>
    <col min="2867" max="2877" width="9.109375" style="100"/>
    <col min="2878" max="2878" width="9.6640625" style="100" customWidth="1"/>
    <col min="2879" max="2879" width="9.109375" style="100"/>
    <col min="2880" max="2880" width="10.33203125" style="100" customWidth="1"/>
    <col min="2881" max="2881" width="8.44140625" style="100" bestFit="1" customWidth="1"/>
    <col min="2882" max="2882" width="11.5546875" style="100" customWidth="1"/>
    <col min="2883" max="2883" width="11.109375" style="100" customWidth="1"/>
    <col min="2884" max="2884" width="12" style="100" customWidth="1"/>
    <col min="2885" max="2885" width="12.33203125" style="100" customWidth="1"/>
    <col min="2886" max="2886" width="9.88671875" style="100" bestFit="1" customWidth="1"/>
    <col min="2887" max="2887" width="9.5546875" style="100" bestFit="1" customWidth="1"/>
    <col min="2888" max="2888" width="6.5546875" style="100" bestFit="1" customWidth="1"/>
    <col min="2889" max="2889" width="14" style="100" bestFit="1" customWidth="1"/>
    <col min="2890" max="3072" width="9.109375" style="100"/>
    <col min="3073" max="3073" width="6.88671875" style="100" customWidth="1"/>
    <col min="3074" max="3074" width="8.5546875" style="100" bestFit="1" customWidth="1"/>
    <col min="3075" max="3076" width="13.109375" style="100" bestFit="1" customWidth="1"/>
    <col min="3077" max="3077" width="7" style="100" bestFit="1" customWidth="1"/>
    <col min="3078" max="3082" width="14.33203125" style="100" customWidth="1"/>
    <col min="3083" max="3083" width="9.5546875" style="100" customWidth="1"/>
    <col min="3084" max="3084" width="12.6640625" style="100" customWidth="1"/>
    <col min="3085" max="3085" width="9.5546875" style="100" customWidth="1"/>
    <col min="3086" max="3087" width="9.109375" style="100"/>
    <col min="3088" max="3089" width="9.6640625" style="100" customWidth="1"/>
    <col min="3090" max="3090" width="13.88671875" style="100" customWidth="1"/>
    <col min="3091" max="3091" width="13.5546875" style="100" customWidth="1"/>
    <col min="3092" max="3093" width="13.33203125" style="100" customWidth="1"/>
    <col min="3094" max="3094" width="13.5546875" style="100" customWidth="1"/>
    <col min="3095" max="3095" width="13.33203125" style="100" customWidth="1"/>
    <col min="3096" max="3097" width="8.44140625" style="100" customWidth="1"/>
    <col min="3098" max="3098" width="9.88671875" style="100" customWidth="1"/>
    <col min="3099" max="3099" width="10.109375" style="100" customWidth="1"/>
    <col min="3100" max="3100" width="13.5546875" style="100" customWidth="1"/>
    <col min="3101" max="3101" width="13" style="100" customWidth="1"/>
    <col min="3102" max="3111" width="9.109375" style="100"/>
    <col min="3112" max="3112" width="18.5546875" style="100" bestFit="1" customWidth="1"/>
    <col min="3113" max="3113" width="10.44140625" style="100" customWidth="1"/>
    <col min="3114" max="3114" width="12.109375" style="100" customWidth="1"/>
    <col min="3115" max="3115" width="9.5546875" style="100" customWidth="1"/>
    <col min="3116" max="3116" width="9.109375" style="100"/>
    <col min="3117" max="3117" width="12" style="100" customWidth="1"/>
    <col min="3118" max="3118" width="12.109375" style="100" customWidth="1"/>
    <col min="3119" max="3119" width="8.88671875" style="100" customWidth="1"/>
    <col min="3120" max="3121" width="9.109375" style="100"/>
    <col min="3122" max="3122" width="16" style="100" customWidth="1"/>
    <col min="3123" max="3133" width="9.109375" style="100"/>
    <col min="3134" max="3134" width="9.6640625" style="100" customWidth="1"/>
    <col min="3135" max="3135" width="9.109375" style="100"/>
    <col min="3136" max="3136" width="10.33203125" style="100" customWidth="1"/>
    <col min="3137" max="3137" width="8.44140625" style="100" bestFit="1" customWidth="1"/>
    <col min="3138" max="3138" width="11.5546875" style="100" customWidth="1"/>
    <col min="3139" max="3139" width="11.109375" style="100" customWidth="1"/>
    <col min="3140" max="3140" width="12" style="100" customWidth="1"/>
    <col min="3141" max="3141" width="12.33203125" style="100" customWidth="1"/>
    <col min="3142" max="3142" width="9.88671875" style="100" bestFit="1" customWidth="1"/>
    <col min="3143" max="3143" width="9.5546875" style="100" bestFit="1" customWidth="1"/>
    <col min="3144" max="3144" width="6.5546875" style="100" bestFit="1" customWidth="1"/>
    <col min="3145" max="3145" width="14" style="100" bestFit="1" customWidth="1"/>
    <col min="3146" max="3328" width="9.109375" style="100"/>
    <col min="3329" max="3329" width="6.88671875" style="100" customWidth="1"/>
    <col min="3330" max="3330" width="8.5546875" style="100" bestFit="1" customWidth="1"/>
    <col min="3331" max="3332" width="13.109375" style="100" bestFit="1" customWidth="1"/>
    <col min="3333" max="3333" width="7" style="100" bestFit="1" customWidth="1"/>
    <col min="3334" max="3338" width="14.33203125" style="100" customWidth="1"/>
    <col min="3339" max="3339" width="9.5546875" style="100" customWidth="1"/>
    <col min="3340" max="3340" width="12.6640625" style="100" customWidth="1"/>
    <col min="3341" max="3341" width="9.5546875" style="100" customWidth="1"/>
    <col min="3342" max="3343" width="9.109375" style="100"/>
    <col min="3344" max="3345" width="9.6640625" style="100" customWidth="1"/>
    <col min="3346" max="3346" width="13.88671875" style="100" customWidth="1"/>
    <col min="3347" max="3347" width="13.5546875" style="100" customWidth="1"/>
    <col min="3348" max="3349" width="13.33203125" style="100" customWidth="1"/>
    <col min="3350" max="3350" width="13.5546875" style="100" customWidth="1"/>
    <col min="3351" max="3351" width="13.33203125" style="100" customWidth="1"/>
    <col min="3352" max="3353" width="8.44140625" style="100" customWidth="1"/>
    <col min="3354" max="3354" width="9.88671875" style="100" customWidth="1"/>
    <col min="3355" max="3355" width="10.109375" style="100" customWidth="1"/>
    <col min="3356" max="3356" width="13.5546875" style="100" customWidth="1"/>
    <col min="3357" max="3357" width="13" style="100" customWidth="1"/>
    <col min="3358" max="3367" width="9.109375" style="100"/>
    <col min="3368" max="3368" width="18.5546875" style="100" bestFit="1" customWidth="1"/>
    <col min="3369" max="3369" width="10.44140625" style="100" customWidth="1"/>
    <col min="3370" max="3370" width="12.109375" style="100" customWidth="1"/>
    <col min="3371" max="3371" width="9.5546875" style="100" customWidth="1"/>
    <col min="3372" max="3372" width="9.109375" style="100"/>
    <col min="3373" max="3373" width="12" style="100" customWidth="1"/>
    <col min="3374" max="3374" width="12.109375" style="100" customWidth="1"/>
    <col min="3375" max="3375" width="8.88671875" style="100" customWidth="1"/>
    <col min="3376" max="3377" width="9.109375" style="100"/>
    <col min="3378" max="3378" width="16" style="100" customWidth="1"/>
    <col min="3379" max="3389" width="9.109375" style="100"/>
    <col min="3390" max="3390" width="9.6640625" style="100" customWidth="1"/>
    <col min="3391" max="3391" width="9.109375" style="100"/>
    <col min="3392" max="3392" width="10.33203125" style="100" customWidth="1"/>
    <col min="3393" max="3393" width="8.44140625" style="100" bestFit="1" customWidth="1"/>
    <col min="3394" max="3394" width="11.5546875" style="100" customWidth="1"/>
    <col min="3395" max="3395" width="11.109375" style="100" customWidth="1"/>
    <col min="3396" max="3396" width="12" style="100" customWidth="1"/>
    <col min="3397" max="3397" width="12.33203125" style="100" customWidth="1"/>
    <col min="3398" max="3398" width="9.88671875" style="100" bestFit="1" customWidth="1"/>
    <col min="3399" max="3399" width="9.5546875" style="100" bestFit="1" customWidth="1"/>
    <col min="3400" max="3400" width="6.5546875" style="100" bestFit="1" customWidth="1"/>
    <col min="3401" max="3401" width="14" style="100" bestFit="1" customWidth="1"/>
    <col min="3402" max="3584" width="9.109375" style="100"/>
    <col min="3585" max="3585" width="6.88671875" style="100" customWidth="1"/>
    <col min="3586" max="3586" width="8.5546875" style="100" bestFit="1" customWidth="1"/>
    <col min="3587" max="3588" width="13.109375" style="100" bestFit="1" customWidth="1"/>
    <col min="3589" max="3589" width="7" style="100" bestFit="1" customWidth="1"/>
    <col min="3590" max="3594" width="14.33203125" style="100" customWidth="1"/>
    <col min="3595" max="3595" width="9.5546875" style="100" customWidth="1"/>
    <col min="3596" max="3596" width="12.6640625" style="100" customWidth="1"/>
    <col min="3597" max="3597" width="9.5546875" style="100" customWidth="1"/>
    <col min="3598" max="3599" width="9.109375" style="100"/>
    <col min="3600" max="3601" width="9.6640625" style="100" customWidth="1"/>
    <col min="3602" max="3602" width="13.88671875" style="100" customWidth="1"/>
    <col min="3603" max="3603" width="13.5546875" style="100" customWidth="1"/>
    <col min="3604" max="3605" width="13.33203125" style="100" customWidth="1"/>
    <col min="3606" max="3606" width="13.5546875" style="100" customWidth="1"/>
    <col min="3607" max="3607" width="13.33203125" style="100" customWidth="1"/>
    <col min="3608" max="3609" width="8.44140625" style="100" customWidth="1"/>
    <col min="3610" max="3610" width="9.88671875" style="100" customWidth="1"/>
    <col min="3611" max="3611" width="10.109375" style="100" customWidth="1"/>
    <col min="3612" max="3612" width="13.5546875" style="100" customWidth="1"/>
    <col min="3613" max="3613" width="13" style="100" customWidth="1"/>
    <col min="3614" max="3623" width="9.109375" style="100"/>
    <col min="3624" max="3624" width="18.5546875" style="100" bestFit="1" customWidth="1"/>
    <col min="3625" max="3625" width="10.44140625" style="100" customWidth="1"/>
    <col min="3626" max="3626" width="12.109375" style="100" customWidth="1"/>
    <col min="3627" max="3627" width="9.5546875" style="100" customWidth="1"/>
    <col min="3628" max="3628" width="9.109375" style="100"/>
    <col min="3629" max="3629" width="12" style="100" customWidth="1"/>
    <col min="3630" max="3630" width="12.109375" style="100" customWidth="1"/>
    <col min="3631" max="3631" width="8.88671875" style="100" customWidth="1"/>
    <col min="3632" max="3633" width="9.109375" style="100"/>
    <col min="3634" max="3634" width="16" style="100" customWidth="1"/>
    <col min="3635" max="3645" width="9.109375" style="100"/>
    <col min="3646" max="3646" width="9.6640625" style="100" customWidth="1"/>
    <col min="3647" max="3647" width="9.109375" style="100"/>
    <col min="3648" max="3648" width="10.33203125" style="100" customWidth="1"/>
    <col min="3649" max="3649" width="8.44140625" style="100" bestFit="1" customWidth="1"/>
    <col min="3650" max="3650" width="11.5546875" style="100" customWidth="1"/>
    <col min="3651" max="3651" width="11.109375" style="100" customWidth="1"/>
    <col min="3652" max="3652" width="12" style="100" customWidth="1"/>
    <col min="3653" max="3653" width="12.33203125" style="100" customWidth="1"/>
    <col min="3654" max="3654" width="9.88671875" style="100" bestFit="1" customWidth="1"/>
    <col min="3655" max="3655" width="9.5546875" style="100" bestFit="1" customWidth="1"/>
    <col min="3656" max="3656" width="6.5546875" style="100" bestFit="1" customWidth="1"/>
    <col min="3657" max="3657" width="14" style="100" bestFit="1" customWidth="1"/>
    <col min="3658" max="3840" width="9.109375" style="100"/>
    <col min="3841" max="3841" width="6.88671875" style="100" customWidth="1"/>
    <col min="3842" max="3842" width="8.5546875" style="100" bestFit="1" customWidth="1"/>
    <col min="3843" max="3844" width="13.109375" style="100" bestFit="1" customWidth="1"/>
    <col min="3845" max="3845" width="7" style="100" bestFit="1" customWidth="1"/>
    <col min="3846" max="3850" width="14.33203125" style="100" customWidth="1"/>
    <col min="3851" max="3851" width="9.5546875" style="100" customWidth="1"/>
    <col min="3852" max="3852" width="12.6640625" style="100" customWidth="1"/>
    <col min="3853" max="3853" width="9.5546875" style="100" customWidth="1"/>
    <col min="3854" max="3855" width="9.109375" style="100"/>
    <col min="3856" max="3857" width="9.6640625" style="100" customWidth="1"/>
    <col min="3858" max="3858" width="13.88671875" style="100" customWidth="1"/>
    <col min="3859" max="3859" width="13.5546875" style="100" customWidth="1"/>
    <col min="3860" max="3861" width="13.33203125" style="100" customWidth="1"/>
    <col min="3862" max="3862" width="13.5546875" style="100" customWidth="1"/>
    <col min="3863" max="3863" width="13.33203125" style="100" customWidth="1"/>
    <col min="3864" max="3865" width="8.44140625" style="100" customWidth="1"/>
    <col min="3866" max="3866" width="9.88671875" style="100" customWidth="1"/>
    <col min="3867" max="3867" width="10.109375" style="100" customWidth="1"/>
    <col min="3868" max="3868" width="13.5546875" style="100" customWidth="1"/>
    <col min="3869" max="3869" width="13" style="100" customWidth="1"/>
    <col min="3870" max="3879" width="9.109375" style="100"/>
    <col min="3880" max="3880" width="18.5546875" style="100" bestFit="1" customWidth="1"/>
    <col min="3881" max="3881" width="10.44140625" style="100" customWidth="1"/>
    <col min="3882" max="3882" width="12.109375" style="100" customWidth="1"/>
    <col min="3883" max="3883" width="9.5546875" style="100" customWidth="1"/>
    <col min="3884" max="3884" width="9.109375" style="100"/>
    <col min="3885" max="3885" width="12" style="100" customWidth="1"/>
    <col min="3886" max="3886" width="12.109375" style="100" customWidth="1"/>
    <col min="3887" max="3887" width="8.88671875" style="100" customWidth="1"/>
    <col min="3888" max="3889" width="9.109375" style="100"/>
    <col min="3890" max="3890" width="16" style="100" customWidth="1"/>
    <col min="3891" max="3901" width="9.109375" style="100"/>
    <col min="3902" max="3902" width="9.6640625" style="100" customWidth="1"/>
    <col min="3903" max="3903" width="9.109375" style="100"/>
    <col min="3904" max="3904" width="10.33203125" style="100" customWidth="1"/>
    <col min="3905" max="3905" width="8.44140625" style="100" bestFit="1" customWidth="1"/>
    <col min="3906" max="3906" width="11.5546875" style="100" customWidth="1"/>
    <col min="3907" max="3907" width="11.109375" style="100" customWidth="1"/>
    <col min="3908" max="3908" width="12" style="100" customWidth="1"/>
    <col min="3909" max="3909" width="12.33203125" style="100" customWidth="1"/>
    <col min="3910" max="3910" width="9.88671875" style="100" bestFit="1" customWidth="1"/>
    <col min="3911" max="3911" width="9.5546875" style="100" bestFit="1" customWidth="1"/>
    <col min="3912" max="3912" width="6.5546875" style="100" bestFit="1" customWidth="1"/>
    <col min="3913" max="3913" width="14" style="100" bestFit="1" customWidth="1"/>
    <col min="3914" max="4096" width="9.109375" style="100"/>
    <col min="4097" max="4097" width="6.88671875" style="100" customWidth="1"/>
    <col min="4098" max="4098" width="8.5546875" style="100" bestFit="1" customWidth="1"/>
    <col min="4099" max="4100" width="13.109375" style="100" bestFit="1" customWidth="1"/>
    <col min="4101" max="4101" width="7" style="100" bestFit="1" customWidth="1"/>
    <col min="4102" max="4106" width="14.33203125" style="100" customWidth="1"/>
    <col min="4107" max="4107" width="9.5546875" style="100" customWidth="1"/>
    <col min="4108" max="4108" width="12.6640625" style="100" customWidth="1"/>
    <col min="4109" max="4109" width="9.5546875" style="100" customWidth="1"/>
    <col min="4110" max="4111" width="9.109375" style="100"/>
    <col min="4112" max="4113" width="9.6640625" style="100" customWidth="1"/>
    <col min="4114" max="4114" width="13.88671875" style="100" customWidth="1"/>
    <col min="4115" max="4115" width="13.5546875" style="100" customWidth="1"/>
    <col min="4116" max="4117" width="13.33203125" style="100" customWidth="1"/>
    <col min="4118" max="4118" width="13.5546875" style="100" customWidth="1"/>
    <col min="4119" max="4119" width="13.33203125" style="100" customWidth="1"/>
    <col min="4120" max="4121" width="8.44140625" style="100" customWidth="1"/>
    <col min="4122" max="4122" width="9.88671875" style="100" customWidth="1"/>
    <col min="4123" max="4123" width="10.109375" style="100" customWidth="1"/>
    <col min="4124" max="4124" width="13.5546875" style="100" customWidth="1"/>
    <col min="4125" max="4125" width="13" style="100" customWidth="1"/>
    <col min="4126" max="4135" width="9.109375" style="100"/>
    <col min="4136" max="4136" width="18.5546875" style="100" bestFit="1" customWidth="1"/>
    <col min="4137" max="4137" width="10.44140625" style="100" customWidth="1"/>
    <col min="4138" max="4138" width="12.109375" style="100" customWidth="1"/>
    <col min="4139" max="4139" width="9.5546875" style="100" customWidth="1"/>
    <col min="4140" max="4140" width="9.109375" style="100"/>
    <col min="4141" max="4141" width="12" style="100" customWidth="1"/>
    <col min="4142" max="4142" width="12.109375" style="100" customWidth="1"/>
    <col min="4143" max="4143" width="8.88671875" style="100" customWidth="1"/>
    <col min="4144" max="4145" width="9.109375" style="100"/>
    <col min="4146" max="4146" width="16" style="100" customWidth="1"/>
    <col min="4147" max="4157" width="9.109375" style="100"/>
    <col min="4158" max="4158" width="9.6640625" style="100" customWidth="1"/>
    <col min="4159" max="4159" width="9.109375" style="100"/>
    <col min="4160" max="4160" width="10.33203125" style="100" customWidth="1"/>
    <col min="4161" max="4161" width="8.44140625" style="100" bestFit="1" customWidth="1"/>
    <col min="4162" max="4162" width="11.5546875" style="100" customWidth="1"/>
    <col min="4163" max="4163" width="11.109375" style="100" customWidth="1"/>
    <col min="4164" max="4164" width="12" style="100" customWidth="1"/>
    <col min="4165" max="4165" width="12.33203125" style="100" customWidth="1"/>
    <col min="4166" max="4166" width="9.88671875" style="100" bestFit="1" customWidth="1"/>
    <col min="4167" max="4167" width="9.5546875" style="100" bestFit="1" customWidth="1"/>
    <col min="4168" max="4168" width="6.5546875" style="100" bestFit="1" customWidth="1"/>
    <col min="4169" max="4169" width="14" style="100" bestFit="1" customWidth="1"/>
    <col min="4170" max="4352" width="9.109375" style="100"/>
    <col min="4353" max="4353" width="6.88671875" style="100" customWidth="1"/>
    <col min="4354" max="4354" width="8.5546875" style="100" bestFit="1" customWidth="1"/>
    <col min="4355" max="4356" width="13.109375" style="100" bestFit="1" customWidth="1"/>
    <col min="4357" max="4357" width="7" style="100" bestFit="1" customWidth="1"/>
    <col min="4358" max="4362" width="14.33203125" style="100" customWidth="1"/>
    <col min="4363" max="4363" width="9.5546875" style="100" customWidth="1"/>
    <col min="4364" max="4364" width="12.6640625" style="100" customWidth="1"/>
    <col min="4365" max="4365" width="9.5546875" style="100" customWidth="1"/>
    <col min="4366" max="4367" width="9.109375" style="100"/>
    <col min="4368" max="4369" width="9.6640625" style="100" customWidth="1"/>
    <col min="4370" max="4370" width="13.88671875" style="100" customWidth="1"/>
    <col min="4371" max="4371" width="13.5546875" style="100" customWidth="1"/>
    <col min="4372" max="4373" width="13.33203125" style="100" customWidth="1"/>
    <col min="4374" max="4374" width="13.5546875" style="100" customWidth="1"/>
    <col min="4375" max="4375" width="13.33203125" style="100" customWidth="1"/>
    <col min="4376" max="4377" width="8.44140625" style="100" customWidth="1"/>
    <col min="4378" max="4378" width="9.88671875" style="100" customWidth="1"/>
    <col min="4379" max="4379" width="10.109375" style="100" customWidth="1"/>
    <col min="4380" max="4380" width="13.5546875" style="100" customWidth="1"/>
    <col min="4381" max="4381" width="13" style="100" customWidth="1"/>
    <col min="4382" max="4391" width="9.109375" style="100"/>
    <col min="4392" max="4392" width="18.5546875" style="100" bestFit="1" customWidth="1"/>
    <col min="4393" max="4393" width="10.44140625" style="100" customWidth="1"/>
    <col min="4394" max="4394" width="12.109375" style="100" customWidth="1"/>
    <col min="4395" max="4395" width="9.5546875" style="100" customWidth="1"/>
    <col min="4396" max="4396" width="9.109375" style="100"/>
    <col min="4397" max="4397" width="12" style="100" customWidth="1"/>
    <col min="4398" max="4398" width="12.109375" style="100" customWidth="1"/>
    <col min="4399" max="4399" width="8.88671875" style="100" customWidth="1"/>
    <col min="4400" max="4401" width="9.109375" style="100"/>
    <col min="4402" max="4402" width="16" style="100" customWidth="1"/>
    <col min="4403" max="4413" width="9.109375" style="100"/>
    <col min="4414" max="4414" width="9.6640625" style="100" customWidth="1"/>
    <col min="4415" max="4415" width="9.109375" style="100"/>
    <col min="4416" max="4416" width="10.33203125" style="100" customWidth="1"/>
    <col min="4417" max="4417" width="8.44140625" style="100" bestFit="1" customWidth="1"/>
    <col min="4418" max="4418" width="11.5546875" style="100" customWidth="1"/>
    <col min="4419" max="4419" width="11.109375" style="100" customWidth="1"/>
    <col min="4420" max="4420" width="12" style="100" customWidth="1"/>
    <col min="4421" max="4421" width="12.33203125" style="100" customWidth="1"/>
    <col min="4422" max="4422" width="9.88671875" style="100" bestFit="1" customWidth="1"/>
    <col min="4423" max="4423" width="9.5546875" style="100" bestFit="1" customWidth="1"/>
    <col min="4424" max="4424" width="6.5546875" style="100" bestFit="1" customWidth="1"/>
    <col min="4425" max="4425" width="14" style="100" bestFit="1" customWidth="1"/>
    <col min="4426" max="4608" width="9.109375" style="100"/>
    <col min="4609" max="4609" width="6.88671875" style="100" customWidth="1"/>
    <col min="4610" max="4610" width="8.5546875" style="100" bestFit="1" customWidth="1"/>
    <col min="4611" max="4612" width="13.109375" style="100" bestFit="1" customWidth="1"/>
    <col min="4613" max="4613" width="7" style="100" bestFit="1" customWidth="1"/>
    <col min="4614" max="4618" width="14.33203125" style="100" customWidth="1"/>
    <col min="4619" max="4619" width="9.5546875" style="100" customWidth="1"/>
    <col min="4620" max="4620" width="12.6640625" style="100" customWidth="1"/>
    <col min="4621" max="4621" width="9.5546875" style="100" customWidth="1"/>
    <col min="4622" max="4623" width="9.109375" style="100"/>
    <col min="4624" max="4625" width="9.6640625" style="100" customWidth="1"/>
    <col min="4626" max="4626" width="13.88671875" style="100" customWidth="1"/>
    <col min="4627" max="4627" width="13.5546875" style="100" customWidth="1"/>
    <col min="4628" max="4629" width="13.33203125" style="100" customWidth="1"/>
    <col min="4630" max="4630" width="13.5546875" style="100" customWidth="1"/>
    <col min="4631" max="4631" width="13.33203125" style="100" customWidth="1"/>
    <col min="4632" max="4633" width="8.44140625" style="100" customWidth="1"/>
    <col min="4634" max="4634" width="9.88671875" style="100" customWidth="1"/>
    <col min="4635" max="4635" width="10.109375" style="100" customWidth="1"/>
    <col min="4636" max="4636" width="13.5546875" style="100" customWidth="1"/>
    <col min="4637" max="4637" width="13" style="100" customWidth="1"/>
    <col min="4638" max="4647" width="9.109375" style="100"/>
    <col min="4648" max="4648" width="18.5546875" style="100" bestFit="1" customWidth="1"/>
    <col min="4649" max="4649" width="10.44140625" style="100" customWidth="1"/>
    <col min="4650" max="4650" width="12.109375" style="100" customWidth="1"/>
    <col min="4651" max="4651" width="9.5546875" style="100" customWidth="1"/>
    <col min="4652" max="4652" width="9.109375" style="100"/>
    <col min="4653" max="4653" width="12" style="100" customWidth="1"/>
    <col min="4654" max="4654" width="12.109375" style="100" customWidth="1"/>
    <col min="4655" max="4655" width="8.88671875" style="100" customWidth="1"/>
    <col min="4656" max="4657" width="9.109375" style="100"/>
    <col min="4658" max="4658" width="16" style="100" customWidth="1"/>
    <col min="4659" max="4669" width="9.109375" style="100"/>
    <col min="4670" max="4670" width="9.6640625" style="100" customWidth="1"/>
    <col min="4671" max="4671" width="9.109375" style="100"/>
    <col min="4672" max="4672" width="10.33203125" style="100" customWidth="1"/>
    <col min="4673" max="4673" width="8.44140625" style="100" bestFit="1" customWidth="1"/>
    <col min="4674" max="4674" width="11.5546875" style="100" customWidth="1"/>
    <col min="4675" max="4675" width="11.109375" style="100" customWidth="1"/>
    <col min="4676" max="4676" width="12" style="100" customWidth="1"/>
    <col min="4677" max="4677" width="12.33203125" style="100" customWidth="1"/>
    <col min="4678" max="4678" width="9.88671875" style="100" bestFit="1" customWidth="1"/>
    <col min="4679" max="4679" width="9.5546875" style="100" bestFit="1" customWidth="1"/>
    <col min="4680" max="4680" width="6.5546875" style="100" bestFit="1" customWidth="1"/>
    <col min="4681" max="4681" width="14" style="100" bestFit="1" customWidth="1"/>
    <col min="4682" max="4864" width="9.109375" style="100"/>
    <col min="4865" max="4865" width="6.88671875" style="100" customWidth="1"/>
    <col min="4866" max="4866" width="8.5546875" style="100" bestFit="1" customWidth="1"/>
    <col min="4867" max="4868" width="13.109375" style="100" bestFit="1" customWidth="1"/>
    <col min="4869" max="4869" width="7" style="100" bestFit="1" customWidth="1"/>
    <col min="4870" max="4874" width="14.33203125" style="100" customWidth="1"/>
    <col min="4875" max="4875" width="9.5546875" style="100" customWidth="1"/>
    <col min="4876" max="4876" width="12.6640625" style="100" customWidth="1"/>
    <col min="4877" max="4877" width="9.5546875" style="100" customWidth="1"/>
    <col min="4878" max="4879" width="9.109375" style="100"/>
    <col min="4880" max="4881" width="9.6640625" style="100" customWidth="1"/>
    <col min="4882" max="4882" width="13.88671875" style="100" customWidth="1"/>
    <col min="4883" max="4883" width="13.5546875" style="100" customWidth="1"/>
    <col min="4884" max="4885" width="13.33203125" style="100" customWidth="1"/>
    <col min="4886" max="4886" width="13.5546875" style="100" customWidth="1"/>
    <col min="4887" max="4887" width="13.33203125" style="100" customWidth="1"/>
    <col min="4888" max="4889" width="8.44140625" style="100" customWidth="1"/>
    <col min="4890" max="4890" width="9.88671875" style="100" customWidth="1"/>
    <col min="4891" max="4891" width="10.109375" style="100" customWidth="1"/>
    <col min="4892" max="4892" width="13.5546875" style="100" customWidth="1"/>
    <col min="4893" max="4893" width="13" style="100" customWidth="1"/>
    <col min="4894" max="4903" width="9.109375" style="100"/>
    <col min="4904" max="4904" width="18.5546875" style="100" bestFit="1" customWidth="1"/>
    <col min="4905" max="4905" width="10.44140625" style="100" customWidth="1"/>
    <col min="4906" max="4906" width="12.109375" style="100" customWidth="1"/>
    <col min="4907" max="4907" width="9.5546875" style="100" customWidth="1"/>
    <col min="4908" max="4908" width="9.109375" style="100"/>
    <col min="4909" max="4909" width="12" style="100" customWidth="1"/>
    <col min="4910" max="4910" width="12.109375" style="100" customWidth="1"/>
    <col min="4911" max="4911" width="8.88671875" style="100" customWidth="1"/>
    <col min="4912" max="4913" width="9.109375" style="100"/>
    <col min="4914" max="4914" width="16" style="100" customWidth="1"/>
    <col min="4915" max="4925" width="9.109375" style="100"/>
    <col min="4926" max="4926" width="9.6640625" style="100" customWidth="1"/>
    <col min="4927" max="4927" width="9.109375" style="100"/>
    <col min="4928" max="4928" width="10.33203125" style="100" customWidth="1"/>
    <col min="4929" max="4929" width="8.44140625" style="100" bestFit="1" customWidth="1"/>
    <col min="4930" max="4930" width="11.5546875" style="100" customWidth="1"/>
    <col min="4931" max="4931" width="11.109375" style="100" customWidth="1"/>
    <col min="4932" max="4932" width="12" style="100" customWidth="1"/>
    <col min="4933" max="4933" width="12.33203125" style="100" customWidth="1"/>
    <col min="4934" max="4934" width="9.88671875" style="100" bestFit="1" customWidth="1"/>
    <col min="4935" max="4935" width="9.5546875" style="100" bestFit="1" customWidth="1"/>
    <col min="4936" max="4936" width="6.5546875" style="100" bestFit="1" customWidth="1"/>
    <col min="4937" max="4937" width="14" style="100" bestFit="1" customWidth="1"/>
    <col min="4938" max="5120" width="9.109375" style="100"/>
    <col min="5121" max="5121" width="6.88671875" style="100" customWidth="1"/>
    <col min="5122" max="5122" width="8.5546875" style="100" bestFit="1" customWidth="1"/>
    <col min="5123" max="5124" width="13.109375" style="100" bestFit="1" customWidth="1"/>
    <col min="5125" max="5125" width="7" style="100" bestFit="1" customWidth="1"/>
    <col min="5126" max="5130" width="14.33203125" style="100" customWidth="1"/>
    <col min="5131" max="5131" width="9.5546875" style="100" customWidth="1"/>
    <col min="5132" max="5132" width="12.6640625" style="100" customWidth="1"/>
    <col min="5133" max="5133" width="9.5546875" style="100" customWidth="1"/>
    <col min="5134" max="5135" width="9.109375" style="100"/>
    <col min="5136" max="5137" width="9.6640625" style="100" customWidth="1"/>
    <col min="5138" max="5138" width="13.88671875" style="100" customWidth="1"/>
    <col min="5139" max="5139" width="13.5546875" style="100" customWidth="1"/>
    <col min="5140" max="5141" width="13.33203125" style="100" customWidth="1"/>
    <col min="5142" max="5142" width="13.5546875" style="100" customWidth="1"/>
    <col min="5143" max="5143" width="13.33203125" style="100" customWidth="1"/>
    <col min="5144" max="5145" width="8.44140625" style="100" customWidth="1"/>
    <col min="5146" max="5146" width="9.88671875" style="100" customWidth="1"/>
    <col min="5147" max="5147" width="10.109375" style="100" customWidth="1"/>
    <col min="5148" max="5148" width="13.5546875" style="100" customWidth="1"/>
    <col min="5149" max="5149" width="13" style="100" customWidth="1"/>
    <col min="5150" max="5159" width="9.109375" style="100"/>
    <col min="5160" max="5160" width="18.5546875" style="100" bestFit="1" customWidth="1"/>
    <col min="5161" max="5161" width="10.44140625" style="100" customWidth="1"/>
    <col min="5162" max="5162" width="12.109375" style="100" customWidth="1"/>
    <col min="5163" max="5163" width="9.5546875" style="100" customWidth="1"/>
    <col min="5164" max="5164" width="9.109375" style="100"/>
    <col min="5165" max="5165" width="12" style="100" customWidth="1"/>
    <col min="5166" max="5166" width="12.109375" style="100" customWidth="1"/>
    <col min="5167" max="5167" width="8.88671875" style="100" customWidth="1"/>
    <col min="5168" max="5169" width="9.109375" style="100"/>
    <col min="5170" max="5170" width="16" style="100" customWidth="1"/>
    <col min="5171" max="5181" width="9.109375" style="100"/>
    <col min="5182" max="5182" width="9.6640625" style="100" customWidth="1"/>
    <col min="5183" max="5183" width="9.109375" style="100"/>
    <col min="5184" max="5184" width="10.33203125" style="100" customWidth="1"/>
    <col min="5185" max="5185" width="8.44140625" style="100" bestFit="1" customWidth="1"/>
    <col min="5186" max="5186" width="11.5546875" style="100" customWidth="1"/>
    <col min="5187" max="5187" width="11.109375" style="100" customWidth="1"/>
    <col min="5188" max="5188" width="12" style="100" customWidth="1"/>
    <col min="5189" max="5189" width="12.33203125" style="100" customWidth="1"/>
    <col min="5190" max="5190" width="9.88671875" style="100" bestFit="1" customWidth="1"/>
    <col min="5191" max="5191" width="9.5546875" style="100" bestFit="1" customWidth="1"/>
    <col min="5192" max="5192" width="6.5546875" style="100" bestFit="1" customWidth="1"/>
    <col min="5193" max="5193" width="14" style="100" bestFit="1" customWidth="1"/>
    <col min="5194" max="5376" width="9.109375" style="100"/>
    <col min="5377" max="5377" width="6.88671875" style="100" customWidth="1"/>
    <col min="5378" max="5378" width="8.5546875" style="100" bestFit="1" customWidth="1"/>
    <col min="5379" max="5380" width="13.109375" style="100" bestFit="1" customWidth="1"/>
    <col min="5381" max="5381" width="7" style="100" bestFit="1" customWidth="1"/>
    <col min="5382" max="5386" width="14.33203125" style="100" customWidth="1"/>
    <col min="5387" max="5387" width="9.5546875" style="100" customWidth="1"/>
    <col min="5388" max="5388" width="12.6640625" style="100" customWidth="1"/>
    <col min="5389" max="5389" width="9.5546875" style="100" customWidth="1"/>
    <col min="5390" max="5391" width="9.109375" style="100"/>
    <col min="5392" max="5393" width="9.6640625" style="100" customWidth="1"/>
    <col min="5394" max="5394" width="13.88671875" style="100" customWidth="1"/>
    <col min="5395" max="5395" width="13.5546875" style="100" customWidth="1"/>
    <col min="5396" max="5397" width="13.33203125" style="100" customWidth="1"/>
    <col min="5398" max="5398" width="13.5546875" style="100" customWidth="1"/>
    <col min="5399" max="5399" width="13.33203125" style="100" customWidth="1"/>
    <col min="5400" max="5401" width="8.44140625" style="100" customWidth="1"/>
    <col min="5402" max="5402" width="9.88671875" style="100" customWidth="1"/>
    <col min="5403" max="5403" width="10.109375" style="100" customWidth="1"/>
    <col min="5404" max="5404" width="13.5546875" style="100" customWidth="1"/>
    <col min="5405" max="5405" width="13" style="100" customWidth="1"/>
    <col min="5406" max="5415" width="9.109375" style="100"/>
    <col min="5416" max="5416" width="18.5546875" style="100" bestFit="1" customWidth="1"/>
    <col min="5417" max="5417" width="10.44140625" style="100" customWidth="1"/>
    <col min="5418" max="5418" width="12.109375" style="100" customWidth="1"/>
    <col min="5419" max="5419" width="9.5546875" style="100" customWidth="1"/>
    <col min="5420" max="5420" width="9.109375" style="100"/>
    <col min="5421" max="5421" width="12" style="100" customWidth="1"/>
    <col min="5422" max="5422" width="12.109375" style="100" customWidth="1"/>
    <col min="5423" max="5423" width="8.88671875" style="100" customWidth="1"/>
    <col min="5424" max="5425" width="9.109375" style="100"/>
    <col min="5426" max="5426" width="16" style="100" customWidth="1"/>
    <col min="5427" max="5437" width="9.109375" style="100"/>
    <col min="5438" max="5438" width="9.6640625" style="100" customWidth="1"/>
    <col min="5439" max="5439" width="9.109375" style="100"/>
    <col min="5440" max="5440" width="10.33203125" style="100" customWidth="1"/>
    <col min="5441" max="5441" width="8.44140625" style="100" bestFit="1" customWidth="1"/>
    <col min="5442" max="5442" width="11.5546875" style="100" customWidth="1"/>
    <col min="5443" max="5443" width="11.109375" style="100" customWidth="1"/>
    <col min="5444" max="5444" width="12" style="100" customWidth="1"/>
    <col min="5445" max="5445" width="12.33203125" style="100" customWidth="1"/>
    <col min="5446" max="5446" width="9.88671875" style="100" bestFit="1" customWidth="1"/>
    <col min="5447" max="5447" width="9.5546875" style="100" bestFit="1" customWidth="1"/>
    <col min="5448" max="5448" width="6.5546875" style="100" bestFit="1" customWidth="1"/>
    <col min="5449" max="5449" width="14" style="100" bestFit="1" customWidth="1"/>
    <col min="5450" max="5632" width="9.109375" style="100"/>
    <col min="5633" max="5633" width="6.88671875" style="100" customWidth="1"/>
    <col min="5634" max="5634" width="8.5546875" style="100" bestFit="1" customWidth="1"/>
    <col min="5635" max="5636" width="13.109375" style="100" bestFit="1" customWidth="1"/>
    <col min="5637" max="5637" width="7" style="100" bestFit="1" customWidth="1"/>
    <col min="5638" max="5642" width="14.33203125" style="100" customWidth="1"/>
    <col min="5643" max="5643" width="9.5546875" style="100" customWidth="1"/>
    <col min="5644" max="5644" width="12.6640625" style="100" customWidth="1"/>
    <col min="5645" max="5645" width="9.5546875" style="100" customWidth="1"/>
    <col min="5646" max="5647" width="9.109375" style="100"/>
    <col min="5648" max="5649" width="9.6640625" style="100" customWidth="1"/>
    <col min="5650" max="5650" width="13.88671875" style="100" customWidth="1"/>
    <col min="5651" max="5651" width="13.5546875" style="100" customWidth="1"/>
    <col min="5652" max="5653" width="13.33203125" style="100" customWidth="1"/>
    <col min="5654" max="5654" width="13.5546875" style="100" customWidth="1"/>
    <col min="5655" max="5655" width="13.33203125" style="100" customWidth="1"/>
    <col min="5656" max="5657" width="8.44140625" style="100" customWidth="1"/>
    <col min="5658" max="5658" width="9.88671875" style="100" customWidth="1"/>
    <col min="5659" max="5659" width="10.109375" style="100" customWidth="1"/>
    <col min="5660" max="5660" width="13.5546875" style="100" customWidth="1"/>
    <col min="5661" max="5661" width="13" style="100" customWidth="1"/>
    <col min="5662" max="5671" width="9.109375" style="100"/>
    <col min="5672" max="5672" width="18.5546875" style="100" bestFit="1" customWidth="1"/>
    <col min="5673" max="5673" width="10.44140625" style="100" customWidth="1"/>
    <col min="5674" max="5674" width="12.109375" style="100" customWidth="1"/>
    <col min="5675" max="5675" width="9.5546875" style="100" customWidth="1"/>
    <col min="5676" max="5676" width="9.109375" style="100"/>
    <col min="5677" max="5677" width="12" style="100" customWidth="1"/>
    <col min="5678" max="5678" width="12.109375" style="100" customWidth="1"/>
    <col min="5679" max="5679" width="8.88671875" style="100" customWidth="1"/>
    <col min="5680" max="5681" width="9.109375" style="100"/>
    <col min="5682" max="5682" width="16" style="100" customWidth="1"/>
    <col min="5683" max="5693" width="9.109375" style="100"/>
    <col min="5694" max="5694" width="9.6640625" style="100" customWidth="1"/>
    <col min="5695" max="5695" width="9.109375" style="100"/>
    <col min="5696" max="5696" width="10.33203125" style="100" customWidth="1"/>
    <col min="5697" max="5697" width="8.44140625" style="100" bestFit="1" customWidth="1"/>
    <col min="5698" max="5698" width="11.5546875" style="100" customWidth="1"/>
    <col min="5699" max="5699" width="11.109375" style="100" customWidth="1"/>
    <col min="5700" max="5700" width="12" style="100" customWidth="1"/>
    <col min="5701" max="5701" width="12.33203125" style="100" customWidth="1"/>
    <col min="5702" max="5702" width="9.88671875" style="100" bestFit="1" customWidth="1"/>
    <col min="5703" max="5703" width="9.5546875" style="100" bestFit="1" customWidth="1"/>
    <col min="5704" max="5704" width="6.5546875" style="100" bestFit="1" customWidth="1"/>
    <col min="5705" max="5705" width="14" style="100" bestFit="1" customWidth="1"/>
    <col min="5706" max="5888" width="9.109375" style="100"/>
    <col min="5889" max="5889" width="6.88671875" style="100" customWidth="1"/>
    <col min="5890" max="5890" width="8.5546875" style="100" bestFit="1" customWidth="1"/>
    <col min="5891" max="5892" width="13.109375" style="100" bestFit="1" customWidth="1"/>
    <col min="5893" max="5893" width="7" style="100" bestFit="1" customWidth="1"/>
    <col min="5894" max="5898" width="14.33203125" style="100" customWidth="1"/>
    <col min="5899" max="5899" width="9.5546875" style="100" customWidth="1"/>
    <col min="5900" max="5900" width="12.6640625" style="100" customWidth="1"/>
    <col min="5901" max="5901" width="9.5546875" style="100" customWidth="1"/>
    <col min="5902" max="5903" width="9.109375" style="100"/>
    <col min="5904" max="5905" width="9.6640625" style="100" customWidth="1"/>
    <col min="5906" max="5906" width="13.88671875" style="100" customWidth="1"/>
    <col min="5907" max="5907" width="13.5546875" style="100" customWidth="1"/>
    <col min="5908" max="5909" width="13.33203125" style="100" customWidth="1"/>
    <col min="5910" max="5910" width="13.5546875" style="100" customWidth="1"/>
    <col min="5911" max="5911" width="13.33203125" style="100" customWidth="1"/>
    <col min="5912" max="5913" width="8.44140625" style="100" customWidth="1"/>
    <col min="5914" max="5914" width="9.88671875" style="100" customWidth="1"/>
    <col min="5915" max="5915" width="10.109375" style="100" customWidth="1"/>
    <col min="5916" max="5916" width="13.5546875" style="100" customWidth="1"/>
    <col min="5917" max="5917" width="13" style="100" customWidth="1"/>
    <col min="5918" max="5927" width="9.109375" style="100"/>
    <col min="5928" max="5928" width="18.5546875" style="100" bestFit="1" customWidth="1"/>
    <col min="5929" max="5929" width="10.44140625" style="100" customWidth="1"/>
    <col min="5930" max="5930" width="12.109375" style="100" customWidth="1"/>
    <col min="5931" max="5931" width="9.5546875" style="100" customWidth="1"/>
    <col min="5932" max="5932" width="9.109375" style="100"/>
    <col min="5933" max="5933" width="12" style="100" customWidth="1"/>
    <col min="5934" max="5934" width="12.109375" style="100" customWidth="1"/>
    <col min="5935" max="5935" width="8.88671875" style="100" customWidth="1"/>
    <col min="5936" max="5937" width="9.109375" style="100"/>
    <col min="5938" max="5938" width="16" style="100" customWidth="1"/>
    <col min="5939" max="5949" width="9.109375" style="100"/>
    <col min="5950" max="5950" width="9.6640625" style="100" customWidth="1"/>
    <col min="5951" max="5951" width="9.109375" style="100"/>
    <col min="5952" max="5952" width="10.33203125" style="100" customWidth="1"/>
    <col min="5953" max="5953" width="8.44140625" style="100" bestFit="1" customWidth="1"/>
    <col min="5954" max="5954" width="11.5546875" style="100" customWidth="1"/>
    <col min="5955" max="5955" width="11.109375" style="100" customWidth="1"/>
    <col min="5956" max="5956" width="12" style="100" customWidth="1"/>
    <col min="5957" max="5957" width="12.33203125" style="100" customWidth="1"/>
    <col min="5958" max="5958" width="9.88671875" style="100" bestFit="1" customWidth="1"/>
    <col min="5959" max="5959" width="9.5546875" style="100" bestFit="1" customWidth="1"/>
    <col min="5960" max="5960" width="6.5546875" style="100" bestFit="1" customWidth="1"/>
    <col min="5961" max="5961" width="14" style="100" bestFit="1" customWidth="1"/>
    <col min="5962" max="6144" width="9.109375" style="100"/>
    <col min="6145" max="6145" width="6.88671875" style="100" customWidth="1"/>
    <col min="6146" max="6146" width="8.5546875" style="100" bestFit="1" customWidth="1"/>
    <col min="6147" max="6148" width="13.109375" style="100" bestFit="1" customWidth="1"/>
    <col min="6149" max="6149" width="7" style="100" bestFit="1" customWidth="1"/>
    <col min="6150" max="6154" width="14.33203125" style="100" customWidth="1"/>
    <col min="6155" max="6155" width="9.5546875" style="100" customWidth="1"/>
    <col min="6156" max="6156" width="12.6640625" style="100" customWidth="1"/>
    <col min="6157" max="6157" width="9.5546875" style="100" customWidth="1"/>
    <col min="6158" max="6159" width="9.109375" style="100"/>
    <col min="6160" max="6161" width="9.6640625" style="100" customWidth="1"/>
    <col min="6162" max="6162" width="13.88671875" style="100" customWidth="1"/>
    <col min="6163" max="6163" width="13.5546875" style="100" customWidth="1"/>
    <col min="6164" max="6165" width="13.33203125" style="100" customWidth="1"/>
    <col min="6166" max="6166" width="13.5546875" style="100" customWidth="1"/>
    <col min="6167" max="6167" width="13.33203125" style="100" customWidth="1"/>
    <col min="6168" max="6169" width="8.44140625" style="100" customWidth="1"/>
    <col min="6170" max="6170" width="9.88671875" style="100" customWidth="1"/>
    <col min="6171" max="6171" width="10.109375" style="100" customWidth="1"/>
    <col min="6172" max="6172" width="13.5546875" style="100" customWidth="1"/>
    <col min="6173" max="6173" width="13" style="100" customWidth="1"/>
    <col min="6174" max="6183" width="9.109375" style="100"/>
    <col min="6184" max="6184" width="18.5546875" style="100" bestFit="1" customWidth="1"/>
    <col min="6185" max="6185" width="10.44140625" style="100" customWidth="1"/>
    <col min="6186" max="6186" width="12.109375" style="100" customWidth="1"/>
    <col min="6187" max="6187" width="9.5546875" style="100" customWidth="1"/>
    <col min="6188" max="6188" width="9.109375" style="100"/>
    <col min="6189" max="6189" width="12" style="100" customWidth="1"/>
    <col min="6190" max="6190" width="12.109375" style="100" customWidth="1"/>
    <col min="6191" max="6191" width="8.88671875" style="100" customWidth="1"/>
    <col min="6192" max="6193" width="9.109375" style="100"/>
    <col min="6194" max="6194" width="16" style="100" customWidth="1"/>
    <col min="6195" max="6205" width="9.109375" style="100"/>
    <col min="6206" max="6206" width="9.6640625" style="100" customWidth="1"/>
    <col min="6207" max="6207" width="9.109375" style="100"/>
    <col min="6208" max="6208" width="10.33203125" style="100" customWidth="1"/>
    <col min="6209" max="6209" width="8.44140625" style="100" bestFit="1" customWidth="1"/>
    <col min="6210" max="6210" width="11.5546875" style="100" customWidth="1"/>
    <col min="6211" max="6211" width="11.109375" style="100" customWidth="1"/>
    <col min="6212" max="6212" width="12" style="100" customWidth="1"/>
    <col min="6213" max="6213" width="12.33203125" style="100" customWidth="1"/>
    <col min="6214" max="6214" width="9.88671875" style="100" bestFit="1" customWidth="1"/>
    <col min="6215" max="6215" width="9.5546875" style="100" bestFit="1" customWidth="1"/>
    <col min="6216" max="6216" width="6.5546875" style="100" bestFit="1" customWidth="1"/>
    <col min="6217" max="6217" width="14" style="100" bestFit="1" customWidth="1"/>
    <col min="6218" max="6400" width="9.109375" style="100"/>
    <col min="6401" max="6401" width="6.88671875" style="100" customWidth="1"/>
    <col min="6402" max="6402" width="8.5546875" style="100" bestFit="1" customWidth="1"/>
    <col min="6403" max="6404" width="13.109375" style="100" bestFit="1" customWidth="1"/>
    <col min="6405" max="6405" width="7" style="100" bestFit="1" customWidth="1"/>
    <col min="6406" max="6410" width="14.33203125" style="100" customWidth="1"/>
    <col min="6411" max="6411" width="9.5546875" style="100" customWidth="1"/>
    <col min="6412" max="6412" width="12.6640625" style="100" customWidth="1"/>
    <col min="6413" max="6413" width="9.5546875" style="100" customWidth="1"/>
    <col min="6414" max="6415" width="9.109375" style="100"/>
    <col min="6416" max="6417" width="9.6640625" style="100" customWidth="1"/>
    <col min="6418" max="6418" width="13.88671875" style="100" customWidth="1"/>
    <col min="6419" max="6419" width="13.5546875" style="100" customWidth="1"/>
    <col min="6420" max="6421" width="13.33203125" style="100" customWidth="1"/>
    <col min="6422" max="6422" width="13.5546875" style="100" customWidth="1"/>
    <col min="6423" max="6423" width="13.33203125" style="100" customWidth="1"/>
    <col min="6424" max="6425" width="8.44140625" style="100" customWidth="1"/>
    <col min="6426" max="6426" width="9.88671875" style="100" customWidth="1"/>
    <col min="6427" max="6427" width="10.109375" style="100" customWidth="1"/>
    <col min="6428" max="6428" width="13.5546875" style="100" customWidth="1"/>
    <col min="6429" max="6429" width="13" style="100" customWidth="1"/>
    <col min="6430" max="6439" width="9.109375" style="100"/>
    <col min="6440" max="6440" width="18.5546875" style="100" bestFit="1" customWidth="1"/>
    <col min="6441" max="6441" width="10.44140625" style="100" customWidth="1"/>
    <col min="6442" max="6442" width="12.109375" style="100" customWidth="1"/>
    <col min="6443" max="6443" width="9.5546875" style="100" customWidth="1"/>
    <col min="6444" max="6444" width="9.109375" style="100"/>
    <col min="6445" max="6445" width="12" style="100" customWidth="1"/>
    <col min="6446" max="6446" width="12.109375" style="100" customWidth="1"/>
    <col min="6447" max="6447" width="8.88671875" style="100" customWidth="1"/>
    <col min="6448" max="6449" width="9.109375" style="100"/>
    <col min="6450" max="6450" width="16" style="100" customWidth="1"/>
    <col min="6451" max="6461" width="9.109375" style="100"/>
    <col min="6462" max="6462" width="9.6640625" style="100" customWidth="1"/>
    <col min="6463" max="6463" width="9.109375" style="100"/>
    <col min="6464" max="6464" width="10.33203125" style="100" customWidth="1"/>
    <col min="6465" max="6465" width="8.44140625" style="100" bestFit="1" customWidth="1"/>
    <col min="6466" max="6466" width="11.5546875" style="100" customWidth="1"/>
    <col min="6467" max="6467" width="11.109375" style="100" customWidth="1"/>
    <col min="6468" max="6468" width="12" style="100" customWidth="1"/>
    <col min="6469" max="6469" width="12.33203125" style="100" customWidth="1"/>
    <col min="6470" max="6470" width="9.88671875" style="100" bestFit="1" customWidth="1"/>
    <col min="6471" max="6471" width="9.5546875" style="100" bestFit="1" customWidth="1"/>
    <col min="6472" max="6472" width="6.5546875" style="100" bestFit="1" customWidth="1"/>
    <col min="6473" max="6473" width="14" style="100" bestFit="1" customWidth="1"/>
    <col min="6474" max="6656" width="9.109375" style="100"/>
    <col min="6657" max="6657" width="6.88671875" style="100" customWidth="1"/>
    <col min="6658" max="6658" width="8.5546875" style="100" bestFit="1" customWidth="1"/>
    <col min="6659" max="6660" width="13.109375" style="100" bestFit="1" customWidth="1"/>
    <col min="6661" max="6661" width="7" style="100" bestFit="1" customWidth="1"/>
    <col min="6662" max="6666" width="14.33203125" style="100" customWidth="1"/>
    <col min="6667" max="6667" width="9.5546875" style="100" customWidth="1"/>
    <col min="6668" max="6668" width="12.6640625" style="100" customWidth="1"/>
    <col min="6669" max="6669" width="9.5546875" style="100" customWidth="1"/>
    <col min="6670" max="6671" width="9.109375" style="100"/>
    <col min="6672" max="6673" width="9.6640625" style="100" customWidth="1"/>
    <col min="6674" max="6674" width="13.88671875" style="100" customWidth="1"/>
    <col min="6675" max="6675" width="13.5546875" style="100" customWidth="1"/>
    <col min="6676" max="6677" width="13.33203125" style="100" customWidth="1"/>
    <col min="6678" max="6678" width="13.5546875" style="100" customWidth="1"/>
    <col min="6679" max="6679" width="13.33203125" style="100" customWidth="1"/>
    <col min="6680" max="6681" width="8.44140625" style="100" customWidth="1"/>
    <col min="6682" max="6682" width="9.88671875" style="100" customWidth="1"/>
    <col min="6683" max="6683" width="10.109375" style="100" customWidth="1"/>
    <col min="6684" max="6684" width="13.5546875" style="100" customWidth="1"/>
    <col min="6685" max="6685" width="13" style="100" customWidth="1"/>
    <col min="6686" max="6695" width="9.109375" style="100"/>
    <col min="6696" max="6696" width="18.5546875" style="100" bestFit="1" customWidth="1"/>
    <col min="6697" max="6697" width="10.44140625" style="100" customWidth="1"/>
    <col min="6698" max="6698" width="12.109375" style="100" customWidth="1"/>
    <col min="6699" max="6699" width="9.5546875" style="100" customWidth="1"/>
    <col min="6700" max="6700" width="9.109375" style="100"/>
    <col min="6701" max="6701" width="12" style="100" customWidth="1"/>
    <col min="6702" max="6702" width="12.109375" style="100" customWidth="1"/>
    <col min="6703" max="6703" width="8.88671875" style="100" customWidth="1"/>
    <col min="6704" max="6705" width="9.109375" style="100"/>
    <col min="6706" max="6706" width="16" style="100" customWidth="1"/>
    <col min="6707" max="6717" width="9.109375" style="100"/>
    <col min="6718" max="6718" width="9.6640625" style="100" customWidth="1"/>
    <col min="6719" max="6719" width="9.109375" style="100"/>
    <col min="6720" max="6720" width="10.33203125" style="100" customWidth="1"/>
    <col min="6721" max="6721" width="8.44140625" style="100" bestFit="1" customWidth="1"/>
    <col min="6722" max="6722" width="11.5546875" style="100" customWidth="1"/>
    <col min="6723" max="6723" width="11.109375" style="100" customWidth="1"/>
    <col min="6724" max="6724" width="12" style="100" customWidth="1"/>
    <col min="6725" max="6725" width="12.33203125" style="100" customWidth="1"/>
    <col min="6726" max="6726" width="9.88671875" style="100" bestFit="1" customWidth="1"/>
    <col min="6727" max="6727" width="9.5546875" style="100" bestFit="1" customWidth="1"/>
    <col min="6728" max="6728" width="6.5546875" style="100" bestFit="1" customWidth="1"/>
    <col min="6729" max="6729" width="14" style="100" bestFit="1" customWidth="1"/>
    <col min="6730" max="6912" width="9.109375" style="100"/>
    <col min="6913" max="6913" width="6.88671875" style="100" customWidth="1"/>
    <col min="6914" max="6914" width="8.5546875" style="100" bestFit="1" customWidth="1"/>
    <col min="6915" max="6916" width="13.109375" style="100" bestFit="1" customWidth="1"/>
    <col min="6917" max="6917" width="7" style="100" bestFit="1" customWidth="1"/>
    <col min="6918" max="6922" width="14.33203125" style="100" customWidth="1"/>
    <col min="6923" max="6923" width="9.5546875" style="100" customWidth="1"/>
    <col min="6924" max="6924" width="12.6640625" style="100" customWidth="1"/>
    <col min="6925" max="6925" width="9.5546875" style="100" customWidth="1"/>
    <col min="6926" max="6927" width="9.109375" style="100"/>
    <col min="6928" max="6929" width="9.6640625" style="100" customWidth="1"/>
    <col min="6930" max="6930" width="13.88671875" style="100" customWidth="1"/>
    <col min="6931" max="6931" width="13.5546875" style="100" customWidth="1"/>
    <col min="6932" max="6933" width="13.33203125" style="100" customWidth="1"/>
    <col min="6934" max="6934" width="13.5546875" style="100" customWidth="1"/>
    <col min="6935" max="6935" width="13.33203125" style="100" customWidth="1"/>
    <col min="6936" max="6937" width="8.44140625" style="100" customWidth="1"/>
    <col min="6938" max="6938" width="9.88671875" style="100" customWidth="1"/>
    <col min="6939" max="6939" width="10.109375" style="100" customWidth="1"/>
    <col min="6940" max="6940" width="13.5546875" style="100" customWidth="1"/>
    <col min="6941" max="6941" width="13" style="100" customWidth="1"/>
    <col min="6942" max="6951" width="9.109375" style="100"/>
    <col min="6952" max="6952" width="18.5546875" style="100" bestFit="1" customWidth="1"/>
    <col min="6953" max="6953" width="10.44140625" style="100" customWidth="1"/>
    <col min="6954" max="6954" width="12.109375" style="100" customWidth="1"/>
    <col min="6955" max="6955" width="9.5546875" style="100" customWidth="1"/>
    <col min="6956" max="6956" width="9.109375" style="100"/>
    <col min="6957" max="6957" width="12" style="100" customWidth="1"/>
    <col min="6958" max="6958" width="12.109375" style="100" customWidth="1"/>
    <col min="6959" max="6959" width="8.88671875" style="100" customWidth="1"/>
    <col min="6960" max="6961" width="9.109375" style="100"/>
    <col min="6962" max="6962" width="16" style="100" customWidth="1"/>
    <col min="6963" max="6973" width="9.109375" style="100"/>
    <col min="6974" max="6974" width="9.6640625" style="100" customWidth="1"/>
    <col min="6975" max="6975" width="9.109375" style="100"/>
    <col min="6976" max="6976" width="10.33203125" style="100" customWidth="1"/>
    <col min="6977" max="6977" width="8.44140625" style="100" bestFit="1" customWidth="1"/>
    <col min="6978" max="6978" width="11.5546875" style="100" customWidth="1"/>
    <col min="6979" max="6979" width="11.109375" style="100" customWidth="1"/>
    <col min="6980" max="6980" width="12" style="100" customWidth="1"/>
    <col min="6981" max="6981" width="12.33203125" style="100" customWidth="1"/>
    <col min="6982" max="6982" width="9.88671875" style="100" bestFit="1" customWidth="1"/>
    <col min="6983" max="6983" width="9.5546875" style="100" bestFit="1" customWidth="1"/>
    <col min="6984" max="6984" width="6.5546875" style="100" bestFit="1" customWidth="1"/>
    <col min="6985" max="6985" width="14" style="100" bestFit="1" customWidth="1"/>
    <col min="6986" max="7168" width="9.109375" style="100"/>
    <col min="7169" max="7169" width="6.88671875" style="100" customWidth="1"/>
    <col min="7170" max="7170" width="8.5546875" style="100" bestFit="1" customWidth="1"/>
    <col min="7171" max="7172" width="13.109375" style="100" bestFit="1" customWidth="1"/>
    <col min="7173" max="7173" width="7" style="100" bestFit="1" customWidth="1"/>
    <col min="7174" max="7178" width="14.33203125" style="100" customWidth="1"/>
    <col min="7179" max="7179" width="9.5546875" style="100" customWidth="1"/>
    <col min="7180" max="7180" width="12.6640625" style="100" customWidth="1"/>
    <col min="7181" max="7181" width="9.5546875" style="100" customWidth="1"/>
    <col min="7182" max="7183" width="9.109375" style="100"/>
    <col min="7184" max="7185" width="9.6640625" style="100" customWidth="1"/>
    <col min="7186" max="7186" width="13.88671875" style="100" customWidth="1"/>
    <col min="7187" max="7187" width="13.5546875" style="100" customWidth="1"/>
    <col min="7188" max="7189" width="13.33203125" style="100" customWidth="1"/>
    <col min="7190" max="7190" width="13.5546875" style="100" customWidth="1"/>
    <col min="7191" max="7191" width="13.33203125" style="100" customWidth="1"/>
    <col min="7192" max="7193" width="8.44140625" style="100" customWidth="1"/>
    <col min="7194" max="7194" width="9.88671875" style="100" customWidth="1"/>
    <col min="7195" max="7195" width="10.109375" style="100" customWidth="1"/>
    <col min="7196" max="7196" width="13.5546875" style="100" customWidth="1"/>
    <col min="7197" max="7197" width="13" style="100" customWidth="1"/>
    <col min="7198" max="7207" width="9.109375" style="100"/>
    <col min="7208" max="7208" width="18.5546875" style="100" bestFit="1" customWidth="1"/>
    <col min="7209" max="7209" width="10.44140625" style="100" customWidth="1"/>
    <col min="7210" max="7210" width="12.109375" style="100" customWidth="1"/>
    <col min="7211" max="7211" width="9.5546875" style="100" customWidth="1"/>
    <col min="7212" max="7212" width="9.109375" style="100"/>
    <col min="7213" max="7213" width="12" style="100" customWidth="1"/>
    <col min="7214" max="7214" width="12.109375" style="100" customWidth="1"/>
    <col min="7215" max="7215" width="8.88671875" style="100" customWidth="1"/>
    <col min="7216" max="7217" width="9.109375" style="100"/>
    <col min="7218" max="7218" width="16" style="100" customWidth="1"/>
    <col min="7219" max="7229" width="9.109375" style="100"/>
    <col min="7230" max="7230" width="9.6640625" style="100" customWidth="1"/>
    <col min="7231" max="7231" width="9.109375" style="100"/>
    <col min="7232" max="7232" width="10.33203125" style="100" customWidth="1"/>
    <col min="7233" max="7233" width="8.44140625" style="100" bestFit="1" customWidth="1"/>
    <col min="7234" max="7234" width="11.5546875" style="100" customWidth="1"/>
    <col min="7235" max="7235" width="11.109375" style="100" customWidth="1"/>
    <col min="7236" max="7236" width="12" style="100" customWidth="1"/>
    <col min="7237" max="7237" width="12.33203125" style="100" customWidth="1"/>
    <col min="7238" max="7238" width="9.88671875" style="100" bestFit="1" customWidth="1"/>
    <col min="7239" max="7239" width="9.5546875" style="100" bestFit="1" customWidth="1"/>
    <col min="7240" max="7240" width="6.5546875" style="100" bestFit="1" customWidth="1"/>
    <col min="7241" max="7241" width="14" style="100" bestFit="1" customWidth="1"/>
    <col min="7242" max="7424" width="9.109375" style="100"/>
    <col min="7425" max="7425" width="6.88671875" style="100" customWidth="1"/>
    <col min="7426" max="7426" width="8.5546875" style="100" bestFit="1" customWidth="1"/>
    <col min="7427" max="7428" width="13.109375" style="100" bestFit="1" customWidth="1"/>
    <col min="7429" max="7429" width="7" style="100" bestFit="1" customWidth="1"/>
    <col min="7430" max="7434" width="14.33203125" style="100" customWidth="1"/>
    <col min="7435" max="7435" width="9.5546875" style="100" customWidth="1"/>
    <col min="7436" max="7436" width="12.6640625" style="100" customWidth="1"/>
    <col min="7437" max="7437" width="9.5546875" style="100" customWidth="1"/>
    <col min="7438" max="7439" width="9.109375" style="100"/>
    <col min="7440" max="7441" width="9.6640625" style="100" customWidth="1"/>
    <col min="7442" max="7442" width="13.88671875" style="100" customWidth="1"/>
    <col min="7443" max="7443" width="13.5546875" style="100" customWidth="1"/>
    <col min="7444" max="7445" width="13.33203125" style="100" customWidth="1"/>
    <col min="7446" max="7446" width="13.5546875" style="100" customWidth="1"/>
    <col min="7447" max="7447" width="13.33203125" style="100" customWidth="1"/>
    <col min="7448" max="7449" width="8.44140625" style="100" customWidth="1"/>
    <col min="7450" max="7450" width="9.88671875" style="100" customWidth="1"/>
    <col min="7451" max="7451" width="10.109375" style="100" customWidth="1"/>
    <col min="7452" max="7452" width="13.5546875" style="100" customWidth="1"/>
    <col min="7453" max="7453" width="13" style="100" customWidth="1"/>
    <col min="7454" max="7463" width="9.109375" style="100"/>
    <col min="7464" max="7464" width="18.5546875" style="100" bestFit="1" customWidth="1"/>
    <col min="7465" max="7465" width="10.44140625" style="100" customWidth="1"/>
    <col min="7466" max="7466" width="12.109375" style="100" customWidth="1"/>
    <col min="7467" max="7467" width="9.5546875" style="100" customWidth="1"/>
    <col min="7468" max="7468" width="9.109375" style="100"/>
    <col min="7469" max="7469" width="12" style="100" customWidth="1"/>
    <col min="7470" max="7470" width="12.109375" style="100" customWidth="1"/>
    <col min="7471" max="7471" width="8.88671875" style="100" customWidth="1"/>
    <col min="7472" max="7473" width="9.109375" style="100"/>
    <col min="7474" max="7474" width="16" style="100" customWidth="1"/>
    <col min="7475" max="7485" width="9.109375" style="100"/>
    <col min="7486" max="7486" width="9.6640625" style="100" customWidth="1"/>
    <col min="7487" max="7487" width="9.109375" style="100"/>
    <col min="7488" max="7488" width="10.33203125" style="100" customWidth="1"/>
    <col min="7489" max="7489" width="8.44140625" style="100" bestFit="1" customWidth="1"/>
    <col min="7490" max="7490" width="11.5546875" style="100" customWidth="1"/>
    <col min="7491" max="7491" width="11.109375" style="100" customWidth="1"/>
    <col min="7492" max="7492" width="12" style="100" customWidth="1"/>
    <col min="7493" max="7493" width="12.33203125" style="100" customWidth="1"/>
    <col min="7494" max="7494" width="9.88671875" style="100" bestFit="1" customWidth="1"/>
    <col min="7495" max="7495" width="9.5546875" style="100" bestFit="1" customWidth="1"/>
    <col min="7496" max="7496" width="6.5546875" style="100" bestFit="1" customWidth="1"/>
    <col min="7497" max="7497" width="14" style="100" bestFit="1" customWidth="1"/>
    <col min="7498" max="7680" width="9.109375" style="100"/>
    <col min="7681" max="7681" width="6.88671875" style="100" customWidth="1"/>
    <col min="7682" max="7682" width="8.5546875" style="100" bestFit="1" customWidth="1"/>
    <col min="7683" max="7684" width="13.109375" style="100" bestFit="1" customWidth="1"/>
    <col min="7685" max="7685" width="7" style="100" bestFit="1" customWidth="1"/>
    <col min="7686" max="7690" width="14.33203125" style="100" customWidth="1"/>
    <col min="7691" max="7691" width="9.5546875" style="100" customWidth="1"/>
    <col min="7692" max="7692" width="12.6640625" style="100" customWidth="1"/>
    <col min="7693" max="7693" width="9.5546875" style="100" customWidth="1"/>
    <col min="7694" max="7695" width="9.109375" style="100"/>
    <col min="7696" max="7697" width="9.6640625" style="100" customWidth="1"/>
    <col min="7698" max="7698" width="13.88671875" style="100" customWidth="1"/>
    <col min="7699" max="7699" width="13.5546875" style="100" customWidth="1"/>
    <col min="7700" max="7701" width="13.33203125" style="100" customWidth="1"/>
    <col min="7702" max="7702" width="13.5546875" style="100" customWidth="1"/>
    <col min="7703" max="7703" width="13.33203125" style="100" customWidth="1"/>
    <col min="7704" max="7705" width="8.44140625" style="100" customWidth="1"/>
    <col min="7706" max="7706" width="9.88671875" style="100" customWidth="1"/>
    <col min="7707" max="7707" width="10.109375" style="100" customWidth="1"/>
    <col min="7708" max="7708" width="13.5546875" style="100" customWidth="1"/>
    <col min="7709" max="7709" width="13" style="100" customWidth="1"/>
    <col min="7710" max="7719" width="9.109375" style="100"/>
    <col min="7720" max="7720" width="18.5546875" style="100" bestFit="1" customWidth="1"/>
    <col min="7721" max="7721" width="10.44140625" style="100" customWidth="1"/>
    <col min="7722" max="7722" width="12.109375" style="100" customWidth="1"/>
    <col min="7723" max="7723" width="9.5546875" style="100" customWidth="1"/>
    <col min="7724" max="7724" width="9.109375" style="100"/>
    <col min="7725" max="7725" width="12" style="100" customWidth="1"/>
    <col min="7726" max="7726" width="12.109375" style="100" customWidth="1"/>
    <col min="7727" max="7727" width="8.88671875" style="100" customWidth="1"/>
    <col min="7728" max="7729" width="9.109375" style="100"/>
    <col min="7730" max="7730" width="16" style="100" customWidth="1"/>
    <col min="7731" max="7741" width="9.109375" style="100"/>
    <col min="7742" max="7742" width="9.6640625" style="100" customWidth="1"/>
    <col min="7743" max="7743" width="9.109375" style="100"/>
    <col min="7744" max="7744" width="10.33203125" style="100" customWidth="1"/>
    <col min="7745" max="7745" width="8.44140625" style="100" bestFit="1" customWidth="1"/>
    <col min="7746" max="7746" width="11.5546875" style="100" customWidth="1"/>
    <col min="7747" max="7747" width="11.109375" style="100" customWidth="1"/>
    <col min="7748" max="7748" width="12" style="100" customWidth="1"/>
    <col min="7749" max="7749" width="12.33203125" style="100" customWidth="1"/>
    <col min="7750" max="7750" width="9.88671875" style="100" bestFit="1" customWidth="1"/>
    <col min="7751" max="7751" width="9.5546875" style="100" bestFit="1" customWidth="1"/>
    <col min="7752" max="7752" width="6.5546875" style="100" bestFit="1" customWidth="1"/>
    <col min="7753" max="7753" width="14" style="100" bestFit="1" customWidth="1"/>
    <col min="7754" max="7936" width="9.109375" style="100"/>
    <col min="7937" max="7937" width="6.88671875" style="100" customWidth="1"/>
    <col min="7938" max="7938" width="8.5546875" style="100" bestFit="1" customWidth="1"/>
    <col min="7939" max="7940" width="13.109375" style="100" bestFit="1" customWidth="1"/>
    <col min="7941" max="7941" width="7" style="100" bestFit="1" customWidth="1"/>
    <col min="7942" max="7946" width="14.33203125" style="100" customWidth="1"/>
    <col min="7947" max="7947" width="9.5546875" style="100" customWidth="1"/>
    <col min="7948" max="7948" width="12.6640625" style="100" customWidth="1"/>
    <col min="7949" max="7949" width="9.5546875" style="100" customWidth="1"/>
    <col min="7950" max="7951" width="9.109375" style="100"/>
    <col min="7952" max="7953" width="9.6640625" style="100" customWidth="1"/>
    <col min="7954" max="7954" width="13.88671875" style="100" customWidth="1"/>
    <col min="7955" max="7955" width="13.5546875" style="100" customWidth="1"/>
    <col min="7956" max="7957" width="13.33203125" style="100" customWidth="1"/>
    <col min="7958" max="7958" width="13.5546875" style="100" customWidth="1"/>
    <col min="7959" max="7959" width="13.33203125" style="100" customWidth="1"/>
    <col min="7960" max="7961" width="8.44140625" style="100" customWidth="1"/>
    <col min="7962" max="7962" width="9.88671875" style="100" customWidth="1"/>
    <col min="7963" max="7963" width="10.109375" style="100" customWidth="1"/>
    <col min="7964" max="7964" width="13.5546875" style="100" customWidth="1"/>
    <col min="7965" max="7965" width="13" style="100" customWidth="1"/>
    <col min="7966" max="7975" width="9.109375" style="100"/>
    <col min="7976" max="7976" width="18.5546875" style="100" bestFit="1" customWidth="1"/>
    <col min="7977" max="7977" width="10.44140625" style="100" customWidth="1"/>
    <col min="7978" max="7978" width="12.109375" style="100" customWidth="1"/>
    <col min="7979" max="7979" width="9.5546875" style="100" customWidth="1"/>
    <col min="7980" max="7980" width="9.109375" style="100"/>
    <col min="7981" max="7981" width="12" style="100" customWidth="1"/>
    <col min="7982" max="7982" width="12.109375" style="100" customWidth="1"/>
    <col min="7983" max="7983" width="8.88671875" style="100" customWidth="1"/>
    <col min="7984" max="7985" width="9.109375" style="100"/>
    <col min="7986" max="7986" width="16" style="100" customWidth="1"/>
    <col min="7987" max="7997" width="9.109375" style="100"/>
    <col min="7998" max="7998" width="9.6640625" style="100" customWidth="1"/>
    <col min="7999" max="7999" width="9.109375" style="100"/>
    <col min="8000" max="8000" width="10.33203125" style="100" customWidth="1"/>
    <col min="8001" max="8001" width="8.44140625" style="100" bestFit="1" customWidth="1"/>
    <col min="8002" max="8002" width="11.5546875" style="100" customWidth="1"/>
    <col min="8003" max="8003" width="11.109375" style="100" customWidth="1"/>
    <col min="8004" max="8004" width="12" style="100" customWidth="1"/>
    <col min="8005" max="8005" width="12.33203125" style="100" customWidth="1"/>
    <col min="8006" max="8006" width="9.88671875" style="100" bestFit="1" customWidth="1"/>
    <col min="8007" max="8007" width="9.5546875" style="100" bestFit="1" customWidth="1"/>
    <col min="8008" max="8008" width="6.5546875" style="100" bestFit="1" customWidth="1"/>
    <col min="8009" max="8009" width="14" style="100" bestFit="1" customWidth="1"/>
    <col min="8010" max="8192" width="9.109375" style="100"/>
    <col min="8193" max="8193" width="6.88671875" style="100" customWidth="1"/>
    <col min="8194" max="8194" width="8.5546875" style="100" bestFit="1" customWidth="1"/>
    <col min="8195" max="8196" width="13.109375" style="100" bestFit="1" customWidth="1"/>
    <col min="8197" max="8197" width="7" style="100" bestFit="1" customWidth="1"/>
    <col min="8198" max="8202" width="14.33203125" style="100" customWidth="1"/>
    <col min="8203" max="8203" width="9.5546875" style="100" customWidth="1"/>
    <col min="8204" max="8204" width="12.6640625" style="100" customWidth="1"/>
    <col min="8205" max="8205" width="9.5546875" style="100" customWidth="1"/>
    <col min="8206" max="8207" width="9.109375" style="100"/>
    <col min="8208" max="8209" width="9.6640625" style="100" customWidth="1"/>
    <col min="8210" max="8210" width="13.88671875" style="100" customWidth="1"/>
    <col min="8211" max="8211" width="13.5546875" style="100" customWidth="1"/>
    <col min="8212" max="8213" width="13.33203125" style="100" customWidth="1"/>
    <col min="8214" max="8214" width="13.5546875" style="100" customWidth="1"/>
    <col min="8215" max="8215" width="13.33203125" style="100" customWidth="1"/>
    <col min="8216" max="8217" width="8.44140625" style="100" customWidth="1"/>
    <col min="8218" max="8218" width="9.88671875" style="100" customWidth="1"/>
    <col min="8219" max="8219" width="10.109375" style="100" customWidth="1"/>
    <col min="8220" max="8220" width="13.5546875" style="100" customWidth="1"/>
    <col min="8221" max="8221" width="13" style="100" customWidth="1"/>
    <col min="8222" max="8231" width="9.109375" style="100"/>
    <col min="8232" max="8232" width="18.5546875" style="100" bestFit="1" customWidth="1"/>
    <col min="8233" max="8233" width="10.44140625" style="100" customWidth="1"/>
    <col min="8234" max="8234" width="12.109375" style="100" customWidth="1"/>
    <col min="8235" max="8235" width="9.5546875" style="100" customWidth="1"/>
    <col min="8236" max="8236" width="9.109375" style="100"/>
    <col min="8237" max="8237" width="12" style="100" customWidth="1"/>
    <col min="8238" max="8238" width="12.109375" style="100" customWidth="1"/>
    <col min="8239" max="8239" width="8.88671875" style="100" customWidth="1"/>
    <col min="8240" max="8241" width="9.109375" style="100"/>
    <col min="8242" max="8242" width="16" style="100" customWidth="1"/>
    <col min="8243" max="8253" width="9.109375" style="100"/>
    <col min="8254" max="8254" width="9.6640625" style="100" customWidth="1"/>
    <col min="8255" max="8255" width="9.109375" style="100"/>
    <col min="8256" max="8256" width="10.33203125" style="100" customWidth="1"/>
    <col min="8257" max="8257" width="8.44140625" style="100" bestFit="1" customWidth="1"/>
    <col min="8258" max="8258" width="11.5546875" style="100" customWidth="1"/>
    <col min="8259" max="8259" width="11.109375" style="100" customWidth="1"/>
    <col min="8260" max="8260" width="12" style="100" customWidth="1"/>
    <col min="8261" max="8261" width="12.33203125" style="100" customWidth="1"/>
    <col min="8262" max="8262" width="9.88671875" style="100" bestFit="1" customWidth="1"/>
    <col min="8263" max="8263" width="9.5546875" style="100" bestFit="1" customWidth="1"/>
    <col min="8264" max="8264" width="6.5546875" style="100" bestFit="1" customWidth="1"/>
    <col min="8265" max="8265" width="14" style="100" bestFit="1" customWidth="1"/>
    <col min="8266" max="8448" width="9.109375" style="100"/>
    <col min="8449" max="8449" width="6.88671875" style="100" customWidth="1"/>
    <col min="8450" max="8450" width="8.5546875" style="100" bestFit="1" customWidth="1"/>
    <col min="8451" max="8452" width="13.109375" style="100" bestFit="1" customWidth="1"/>
    <col min="8453" max="8453" width="7" style="100" bestFit="1" customWidth="1"/>
    <col min="8454" max="8458" width="14.33203125" style="100" customWidth="1"/>
    <col min="8459" max="8459" width="9.5546875" style="100" customWidth="1"/>
    <col min="8460" max="8460" width="12.6640625" style="100" customWidth="1"/>
    <col min="8461" max="8461" width="9.5546875" style="100" customWidth="1"/>
    <col min="8462" max="8463" width="9.109375" style="100"/>
    <col min="8464" max="8465" width="9.6640625" style="100" customWidth="1"/>
    <col min="8466" max="8466" width="13.88671875" style="100" customWidth="1"/>
    <col min="8467" max="8467" width="13.5546875" style="100" customWidth="1"/>
    <col min="8468" max="8469" width="13.33203125" style="100" customWidth="1"/>
    <col min="8470" max="8470" width="13.5546875" style="100" customWidth="1"/>
    <col min="8471" max="8471" width="13.33203125" style="100" customWidth="1"/>
    <col min="8472" max="8473" width="8.44140625" style="100" customWidth="1"/>
    <col min="8474" max="8474" width="9.88671875" style="100" customWidth="1"/>
    <col min="8475" max="8475" width="10.109375" style="100" customWidth="1"/>
    <col min="8476" max="8476" width="13.5546875" style="100" customWidth="1"/>
    <col min="8477" max="8477" width="13" style="100" customWidth="1"/>
    <col min="8478" max="8487" width="9.109375" style="100"/>
    <col min="8488" max="8488" width="18.5546875" style="100" bestFit="1" customWidth="1"/>
    <col min="8489" max="8489" width="10.44140625" style="100" customWidth="1"/>
    <col min="8490" max="8490" width="12.109375" style="100" customWidth="1"/>
    <col min="8491" max="8491" width="9.5546875" style="100" customWidth="1"/>
    <col min="8492" max="8492" width="9.109375" style="100"/>
    <col min="8493" max="8493" width="12" style="100" customWidth="1"/>
    <col min="8494" max="8494" width="12.109375" style="100" customWidth="1"/>
    <col min="8495" max="8495" width="8.88671875" style="100" customWidth="1"/>
    <col min="8496" max="8497" width="9.109375" style="100"/>
    <col min="8498" max="8498" width="16" style="100" customWidth="1"/>
    <col min="8499" max="8509" width="9.109375" style="100"/>
    <col min="8510" max="8510" width="9.6640625" style="100" customWidth="1"/>
    <col min="8511" max="8511" width="9.109375" style="100"/>
    <col min="8512" max="8512" width="10.33203125" style="100" customWidth="1"/>
    <col min="8513" max="8513" width="8.44140625" style="100" bestFit="1" customWidth="1"/>
    <col min="8514" max="8514" width="11.5546875" style="100" customWidth="1"/>
    <col min="8515" max="8515" width="11.109375" style="100" customWidth="1"/>
    <col min="8516" max="8516" width="12" style="100" customWidth="1"/>
    <col min="8517" max="8517" width="12.33203125" style="100" customWidth="1"/>
    <col min="8518" max="8518" width="9.88671875" style="100" bestFit="1" customWidth="1"/>
    <col min="8519" max="8519" width="9.5546875" style="100" bestFit="1" customWidth="1"/>
    <col min="8520" max="8520" width="6.5546875" style="100" bestFit="1" customWidth="1"/>
    <col min="8521" max="8521" width="14" style="100" bestFit="1" customWidth="1"/>
    <col min="8522" max="8704" width="9.109375" style="100"/>
    <col min="8705" max="8705" width="6.88671875" style="100" customWidth="1"/>
    <col min="8706" max="8706" width="8.5546875" style="100" bestFit="1" customWidth="1"/>
    <col min="8707" max="8708" width="13.109375" style="100" bestFit="1" customWidth="1"/>
    <col min="8709" max="8709" width="7" style="100" bestFit="1" customWidth="1"/>
    <col min="8710" max="8714" width="14.33203125" style="100" customWidth="1"/>
    <col min="8715" max="8715" width="9.5546875" style="100" customWidth="1"/>
    <col min="8716" max="8716" width="12.6640625" style="100" customWidth="1"/>
    <col min="8717" max="8717" width="9.5546875" style="100" customWidth="1"/>
    <col min="8718" max="8719" width="9.109375" style="100"/>
    <col min="8720" max="8721" width="9.6640625" style="100" customWidth="1"/>
    <col min="8722" max="8722" width="13.88671875" style="100" customWidth="1"/>
    <col min="8723" max="8723" width="13.5546875" style="100" customWidth="1"/>
    <col min="8724" max="8725" width="13.33203125" style="100" customWidth="1"/>
    <col min="8726" max="8726" width="13.5546875" style="100" customWidth="1"/>
    <col min="8727" max="8727" width="13.33203125" style="100" customWidth="1"/>
    <col min="8728" max="8729" width="8.44140625" style="100" customWidth="1"/>
    <col min="8730" max="8730" width="9.88671875" style="100" customWidth="1"/>
    <col min="8731" max="8731" width="10.109375" style="100" customWidth="1"/>
    <col min="8732" max="8732" width="13.5546875" style="100" customWidth="1"/>
    <col min="8733" max="8733" width="13" style="100" customWidth="1"/>
    <col min="8734" max="8743" width="9.109375" style="100"/>
    <col min="8744" max="8744" width="18.5546875" style="100" bestFit="1" customWidth="1"/>
    <col min="8745" max="8745" width="10.44140625" style="100" customWidth="1"/>
    <col min="8746" max="8746" width="12.109375" style="100" customWidth="1"/>
    <col min="8747" max="8747" width="9.5546875" style="100" customWidth="1"/>
    <col min="8748" max="8748" width="9.109375" style="100"/>
    <col min="8749" max="8749" width="12" style="100" customWidth="1"/>
    <col min="8750" max="8750" width="12.109375" style="100" customWidth="1"/>
    <col min="8751" max="8751" width="8.88671875" style="100" customWidth="1"/>
    <col min="8752" max="8753" width="9.109375" style="100"/>
    <col min="8754" max="8754" width="16" style="100" customWidth="1"/>
    <col min="8755" max="8765" width="9.109375" style="100"/>
    <col min="8766" max="8766" width="9.6640625" style="100" customWidth="1"/>
    <col min="8767" max="8767" width="9.109375" style="100"/>
    <col min="8768" max="8768" width="10.33203125" style="100" customWidth="1"/>
    <col min="8769" max="8769" width="8.44140625" style="100" bestFit="1" customWidth="1"/>
    <col min="8770" max="8770" width="11.5546875" style="100" customWidth="1"/>
    <col min="8771" max="8771" width="11.109375" style="100" customWidth="1"/>
    <col min="8772" max="8772" width="12" style="100" customWidth="1"/>
    <col min="8773" max="8773" width="12.33203125" style="100" customWidth="1"/>
    <col min="8774" max="8774" width="9.88671875" style="100" bestFit="1" customWidth="1"/>
    <col min="8775" max="8775" width="9.5546875" style="100" bestFit="1" customWidth="1"/>
    <col min="8776" max="8776" width="6.5546875" style="100" bestFit="1" customWidth="1"/>
    <col min="8777" max="8777" width="14" style="100" bestFit="1" customWidth="1"/>
    <col min="8778" max="8960" width="9.109375" style="100"/>
    <col min="8961" max="8961" width="6.88671875" style="100" customWidth="1"/>
    <col min="8962" max="8962" width="8.5546875" style="100" bestFit="1" customWidth="1"/>
    <col min="8963" max="8964" width="13.109375" style="100" bestFit="1" customWidth="1"/>
    <col min="8965" max="8965" width="7" style="100" bestFit="1" customWidth="1"/>
    <col min="8966" max="8970" width="14.33203125" style="100" customWidth="1"/>
    <col min="8971" max="8971" width="9.5546875" style="100" customWidth="1"/>
    <col min="8972" max="8972" width="12.6640625" style="100" customWidth="1"/>
    <col min="8973" max="8973" width="9.5546875" style="100" customWidth="1"/>
    <col min="8974" max="8975" width="9.109375" style="100"/>
    <col min="8976" max="8977" width="9.6640625" style="100" customWidth="1"/>
    <col min="8978" max="8978" width="13.88671875" style="100" customWidth="1"/>
    <col min="8979" max="8979" width="13.5546875" style="100" customWidth="1"/>
    <col min="8980" max="8981" width="13.33203125" style="100" customWidth="1"/>
    <col min="8982" max="8982" width="13.5546875" style="100" customWidth="1"/>
    <col min="8983" max="8983" width="13.33203125" style="100" customWidth="1"/>
    <col min="8984" max="8985" width="8.44140625" style="100" customWidth="1"/>
    <col min="8986" max="8986" width="9.88671875" style="100" customWidth="1"/>
    <col min="8987" max="8987" width="10.109375" style="100" customWidth="1"/>
    <col min="8988" max="8988" width="13.5546875" style="100" customWidth="1"/>
    <col min="8989" max="8989" width="13" style="100" customWidth="1"/>
    <col min="8990" max="8999" width="9.109375" style="100"/>
    <col min="9000" max="9000" width="18.5546875" style="100" bestFit="1" customWidth="1"/>
    <col min="9001" max="9001" width="10.44140625" style="100" customWidth="1"/>
    <col min="9002" max="9002" width="12.109375" style="100" customWidth="1"/>
    <col min="9003" max="9003" width="9.5546875" style="100" customWidth="1"/>
    <col min="9004" max="9004" width="9.109375" style="100"/>
    <col min="9005" max="9005" width="12" style="100" customWidth="1"/>
    <col min="9006" max="9006" width="12.109375" style="100" customWidth="1"/>
    <col min="9007" max="9007" width="8.88671875" style="100" customWidth="1"/>
    <col min="9008" max="9009" width="9.109375" style="100"/>
    <col min="9010" max="9010" width="16" style="100" customWidth="1"/>
    <col min="9011" max="9021" width="9.109375" style="100"/>
    <col min="9022" max="9022" width="9.6640625" style="100" customWidth="1"/>
    <col min="9023" max="9023" width="9.109375" style="100"/>
    <col min="9024" max="9024" width="10.33203125" style="100" customWidth="1"/>
    <col min="9025" max="9025" width="8.44140625" style="100" bestFit="1" customWidth="1"/>
    <col min="9026" max="9026" width="11.5546875" style="100" customWidth="1"/>
    <col min="9027" max="9027" width="11.109375" style="100" customWidth="1"/>
    <col min="9028" max="9028" width="12" style="100" customWidth="1"/>
    <col min="9029" max="9029" width="12.33203125" style="100" customWidth="1"/>
    <col min="9030" max="9030" width="9.88671875" style="100" bestFit="1" customWidth="1"/>
    <col min="9031" max="9031" width="9.5546875" style="100" bestFit="1" customWidth="1"/>
    <col min="9032" max="9032" width="6.5546875" style="100" bestFit="1" customWidth="1"/>
    <col min="9033" max="9033" width="14" style="100" bestFit="1" customWidth="1"/>
    <col min="9034" max="9216" width="9.109375" style="100"/>
    <col min="9217" max="9217" width="6.88671875" style="100" customWidth="1"/>
    <col min="9218" max="9218" width="8.5546875" style="100" bestFit="1" customWidth="1"/>
    <col min="9219" max="9220" width="13.109375" style="100" bestFit="1" customWidth="1"/>
    <col min="9221" max="9221" width="7" style="100" bestFit="1" customWidth="1"/>
    <col min="9222" max="9226" width="14.33203125" style="100" customWidth="1"/>
    <col min="9227" max="9227" width="9.5546875" style="100" customWidth="1"/>
    <col min="9228" max="9228" width="12.6640625" style="100" customWidth="1"/>
    <col min="9229" max="9229" width="9.5546875" style="100" customWidth="1"/>
    <col min="9230" max="9231" width="9.109375" style="100"/>
    <col min="9232" max="9233" width="9.6640625" style="100" customWidth="1"/>
    <col min="9234" max="9234" width="13.88671875" style="100" customWidth="1"/>
    <col min="9235" max="9235" width="13.5546875" style="100" customWidth="1"/>
    <col min="9236" max="9237" width="13.33203125" style="100" customWidth="1"/>
    <col min="9238" max="9238" width="13.5546875" style="100" customWidth="1"/>
    <col min="9239" max="9239" width="13.33203125" style="100" customWidth="1"/>
    <col min="9240" max="9241" width="8.44140625" style="100" customWidth="1"/>
    <col min="9242" max="9242" width="9.88671875" style="100" customWidth="1"/>
    <col min="9243" max="9243" width="10.109375" style="100" customWidth="1"/>
    <col min="9244" max="9244" width="13.5546875" style="100" customWidth="1"/>
    <col min="9245" max="9245" width="13" style="100" customWidth="1"/>
    <col min="9246" max="9255" width="9.109375" style="100"/>
    <col min="9256" max="9256" width="18.5546875" style="100" bestFit="1" customWidth="1"/>
    <col min="9257" max="9257" width="10.44140625" style="100" customWidth="1"/>
    <col min="9258" max="9258" width="12.109375" style="100" customWidth="1"/>
    <col min="9259" max="9259" width="9.5546875" style="100" customWidth="1"/>
    <col min="9260" max="9260" width="9.109375" style="100"/>
    <col min="9261" max="9261" width="12" style="100" customWidth="1"/>
    <col min="9262" max="9262" width="12.109375" style="100" customWidth="1"/>
    <col min="9263" max="9263" width="8.88671875" style="100" customWidth="1"/>
    <col min="9264" max="9265" width="9.109375" style="100"/>
    <col min="9266" max="9266" width="16" style="100" customWidth="1"/>
    <col min="9267" max="9277" width="9.109375" style="100"/>
    <col min="9278" max="9278" width="9.6640625" style="100" customWidth="1"/>
    <col min="9279" max="9279" width="9.109375" style="100"/>
    <col min="9280" max="9280" width="10.33203125" style="100" customWidth="1"/>
    <col min="9281" max="9281" width="8.44140625" style="100" bestFit="1" customWidth="1"/>
    <col min="9282" max="9282" width="11.5546875" style="100" customWidth="1"/>
    <col min="9283" max="9283" width="11.109375" style="100" customWidth="1"/>
    <col min="9284" max="9284" width="12" style="100" customWidth="1"/>
    <col min="9285" max="9285" width="12.33203125" style="100" customWidth="1"/>
    <col min="9286" max="9286" width="9.88671875" style="100" bestFit="1" customWidth="1"/>
    <col min="9287" max="9287" width="9.5546875" style="100" bestFit="1" customWidth="1"/>
    <col min="9288" max="9288" width="6.5546875" style="100" bestFit="1" customWidth="1"/>
    <col min="9289" max="9289" width="14" style="100" bestFit="1" customWidth="1"/>
    <col min="9290" max="9472" width="9.109375" style="100"/>
    <col min="9473" max="9473" width="6.88671875" style="100" customWidth="1"/>
    <col min="9474" max="9474" width="8.5546875" style="100" bestFit="1" customWidth="1"/>
    <col min="9475" max="9476" width="13.109375" style="100" bestFit="1" customWidth="1"/>
    <col min="9477" max="9477" width="7" style="100" bestFit="1" customWidth="1"/>
    <col min="9478" max="9482" width="14.33203125" style="100" customWidth="1"/>
    <col min="9483" max="9483" width="9.5546875" style="100" customWidth="1"/>
    <col min="9484" max="9484" width="12.6640625" style="100" customWidth="1"/>
    <col min="9485" max="9485" width="9.5546875" style="100" customWidth="1"/>
    <col min="9486" max="9487" width="9.109375" style="100"/>
    <col min="9488" max="9489" width="9.6640625" style="100" customWidth="1"/>
    <col min="9490" max="9490" width="13.88671875" style="100" customWidth="1"/>
    <col min="9491" max="9491" width="13.5546875" style="100" customWidth="1"/>
    <col min="9492" max="9493" width="13.33203125" style="100" customWidth="1"/>
    <col min="9494" max="9494" width="13.5546875" style="100" customWidth="1"/>
    <col min="9495" max="9495" width="13.33203125" style="100" customWidth="1"/>
    <col min="9496" max="9497" width="8.44140625" style="100" customWidth="1"/>
    <col min="9498" max="9498" width="9.88671875" style="100" customWidth="1"/>
    <col min="9499" max="9499" width="10.109375" style="100" customWidth="1"/>
    <col min="9500" max="9500" width="13.5546875" style="100" customWidth="1"/>
    <col min="9501" max="9501" width="13" style="100" customWidth="1"/>
    <col min="9502" max="9511" width="9.109375" style="100"/>
    <col min="9512" max="9512" width="18.5546875" style="100" bestFit="1" customWidth="1"/>
    <col min="9513" max="9513" width="10.44140625" style="100" customWidth="1"/>
    <col min="9514" max="9514" width="12.109375" style="100" customWidth="1"/>
    <col min="9515" max="9515" width="9.5546875" style="100" customWidth="1"/>
    <col min="9516" max="9516" width="9.109375" style="100"/>
    <col min="9517" max="9517" width="12" style="100" customWidth="1"/>
    <col min="9518" max="9518" width="12.109375" style="100" customWidth="1"/>
    <col min="9519" max="9519" width="8.88671875" style="100" customWidth="1"/>
    <col min="9520" max="9521" width="9.109375" style="100"/>
    <col min="9522" max="9522" width="16" style="100" customWidth="1"/>
    <col min="9523" max="9533" width="9.109375" style="100"/>
    <col min="9534" max="9534" width="9.6640625" style="100" customWidth="1"/>
    <col min="9535" max="9535" width="9.109375" style="100"/>
    <col min="9536" max="9536" width="10.33203125" style="100" customWidth="1"/>
    <col min="9537" max="9537" width="8.44140625" style="100" bestFit="1" customWidth="1"/>
    <col min="9538" max="9538" width="11.5546875" style="100" customWidth="1"/>
    <col min="9539" max="9539" width="11.109375" style="100" customWidth="1"/>
    <col min="9540" max="9540" width="12" style="100" customWidth="1"/>
    <col min="9541" max="9541" width="12.33203125" style="100" customWidth="1"/>
    <col min="9542" max="9542" width="9.88671875" style="100" bestFit="1" customWidth="1"/>
    <col min="9543" max="9543" width="9.5546875" style="100" bestFit="1" customWidth="1"/>
    <col min="9544" max="9544" width="6.5546875" style="100" bestFit="1" customWidth="1"/>
    <col min="9545" max="9545" width="14" style="100" bestFit="1" customWidth="1"/>
    <col min="9546" max="9728" width="9.109375" style="100"/>
    <col min="9729" max="9729" width="6.88671875" style="100" customWidth="1"/>
    <col min="9730" max="9730" width="8.5546875" style="100" bestFit="1" customWidth="1"/>
    <col min="9731" max="9732" width="13.109375" style="100" bestFit="1" customWidth="1"/>
    <col min="9733" max="9733" width="7" style="100" bestFit="1" customWidth="1"/>
    <col min="9734" max="9738" width="14.33203125" style="100" customWidth="1"/>
    <col min="9739" max="9739" width="9.5546875" style="100" customWidth="1"/>
    <col min="9740" max="9740" width="12.6640625" style="100" customWidth="1"/>
    <col min="9741" max="9741" width="9.5546875" style="100" customWidth="1"/>
    <col min="9742" max="9743" width="9.109375" style="100"/>
    <col min="9744" max="9745" width="9.6640625" style="100" customWidth="1"/>
    <col min="9746" max="9746" width="13.88671875" style="100" customWidth="1"/>
    <col min="9747" max="9747" width="13.5546875" style="100" customWidth="1"/>
    <col min="9748" max="9749" width="13.33203125" style="100" customWidth="1"/>
    <col min="9750" max="9750" width="13.5546875" style="100" customWidth="1"/>
    <col min="9751" max="9751" width="13.33203125" style="100" customWidth="1"/>
    <col min="9752" max="9753" width="8.44140625" style="100" customWidth="1"/>
    <col min="9754" max="9754" width="9.88671875" style="100" customWidth="1"/>
    <col min="9755" max="9755" width="10.109375" style="100" customWidth="1"/>
    <col min="9756" max="9756" width="13.5546875" style="100" customWidth="1"/>
    <col min="9757" max="9757" width="13" style="100" customWidth="1"/>
    <col min="9758" max="9767" width="9.109375" style="100"/>
    <col min="9768" max="9768" width="18.5546875" style="100" bestFit="1" customWidth="1"/>
    <col min="9769" max="9769" width="10.44140625" style="100" customWidth="1"/>
    <col min="9770" max="9770" width="12.109375" style="100" customWidth="1"/>
    <col min="9771" max="9771" width="9.5546875" style="100" customWidth="1"/>
    <col min="9772" max="9772" width="9.109375" style="100"/>
    <col min="9773" max="9773" width="12" style="100" customWidth="1"/>
    <col min="9774" max="9774" width="12.109375" style="100" customWidth="1"/>
    <col min="9775" max="9775" width="8.88671875" style="100" customWidth="1"/>
    <col min="9776" max="9777" width="9.109375" style="100"/>
    <col min="9778" max="9778" width="16" style="100" customWidth="1"/>
    <col min="9779" max="9789" width="9.109375" style="100"/>
    <col min="9790" max="9790" width="9.6640625" style="100" customWidth="1"/>
    <col min="9791" max="9791" width="9.109375" style="100"/>
    <col min="9792" max="9792" width="10.33203125" style="100" customWidth="1"/>
    <col min="9793" max="9793" width="8.44140625" style="100" bestFit="1" customWidth="1"/>
    <col min="9794" max="9794" width="11.5546875" style="100" customWidth="1"/>
    <col min="9795" max="9795" width="11.109375" style="100" customWidth="1"/>
    <col min="9796" max="9796" width="12" style="100" customWidth="1"/>
    <col min="9797" max="9797" width="12.33203125" style="100" customWidth="1"/>
    <col min="9798" max="9798" width="9.88671875" style="100" bestFit="1" customWidth="1"/>
    <col min="9799" max="9799" width="9.5546875" style="100" bestFit="1" customWidth="1"/>
    <col min="9800" max="9800" width="6.5546875" style="100" bestFit="1" customWidth="1"/>
    <col min="9801" max="9801" width="14" style="100" bestFit="1" customWidth="1"/>
    <col min="9802" max="9984" width="9.109375" style="100"/>
    <col min="9985" max="9985" width="6.88671875" style="100" customWidth="1"/>
    <col min="9986" max="9986" width="8.5546875" style="100" bestFit="1" customWidth="1"/>
    <col min="9987" max="9988" width="13.109375" style="100" bestFit="1" customWidth="1"/>
    <col min="9989" max="9989" width="7" style="100" bestFit="1" customWidth="1"/>
    <col min="9990" max="9994" width="14.33203125" style="100" customWidth="1"/>
    <col min="9995" max="9995" width="9.5546875" style="100" customWidth="1"/>
    <col min="9996" max="9996" width="12.6640625" style="100" customWidth="1"/>
    <col min="9997" max="9997" width="9.5546875" style="100" customWidth="1"/>
    <col min="9998" max="9999" width="9.109375" style="100"/>
    <col min="10000" max="10001" width="9.6640625" style="100" customWidth="1"/>
    <col min="10002" max="10002" width="13.88671875" style="100" customWidth="1"/>
    <col min="10003" max="10003" width="13.5546875" style="100" customWidth="1"/>
    <col min="10004" max="10005" width="13.33203125" style="100" customWidth="1"/>
    <col min="10006" max="10006" width="13.5546875" style="100" customWidth="1"/>
    <col min="10007" max="10007" width="13.33203125" style="100" customWidth="1"/>
    <col min="10008" max="10009" width="8.44140625" style="100" customWidth="1"/>
    <col min="10010" max="10010" width="9.88671875" style="100" customWidth="1"/>
    <col min="10011" max="10011" width="10.109375" style="100" customWidth="1"/>
    <col min="10012" max="10012" width="13.5546875" style="100" customWidth="1"/>
    <col min="10013" max="10013" width="13" style="100" customWidth="1"/>
    <col min="10014" max="10023" width="9.109375" style="100"/>
    <col min="10024" max="10024" width="18.5546875" style="100" bestFit="1" customWidth="1"/>
    <col min="10025" max="10025" width="10.44140625" style="100" customWidth="1"/>
    <col min="10026" max="10026" width="12.109375" style="100" customWidth="1"/>
    <col min="10027" max="10027" width="9.5546875" style="100" customWidth="1"/>
    <col min="10028" max="10028" width="9.109375" style="100"/>
    <col min="10029" max="10029" width="12" style="100" customWidth="1"/>
    <col min="10030" max="10030" width="12.109375" style="100" customWidth="1"/>
    <col min="10031" max="10031" width="8.88671875" style="100" customWidth="1"/>
    <col min="10032" max="10033" width="9.109375" style="100"/>
    <col min="10034" max="10034" width="16" style="100" customWidth="1"/>
    <col min="10035" max="10045" width="9.109375" style="100"/>
    <col min="10046" max="10046" width="9.6640625" style="100" customWidth="1"/>
    <col min="10047" max="10047" width="9.109375" style="100"/>
    <col min="10048" max="10048" width="10.33203125" style="100" customWidth="1"/>
    <col min="10049" max="10049" width="8.44140625" style="100" bestFit="1" customWidth="1"/>
    <col min="10050" max="10050" width="11.5546875" style="100" customWidth="1"/>
    <col min="10051" max="10051" width="11.109375" style="100" customWidth="1"/>
    <col min="10052" max="10052" width="12" style="100" customWidth="1"/>
    <col min="10053" max="10053" width="12.33203125" style="100" customWidth="1"/>
    <col min="10054" max="10054" width="9.88671875" style="100" bestFit="1" customWidth="1"/>
    <col min="10055" max="10055" width="9.5546875" style="100" bestFit="1" customWidth="1"/>
    <col min="10056" max="10056" width="6.5546875" style="100" bestFit="1" customWidth="1"/>
    <col min="10057" max="10057" width="14" style="100" bestFit="1" customWidth="1"/>
    <col min="10058" max="10240" width="9.109375" style="100"/>
    <col min="10241" max="10241" width="6.88671875" style="100" customWidth="1"/>
    <col min="10242" max="10242" width="8.5546875" style="100" bestFit="1" customWidth="1"/>
    <col min="10243" max="10244" width="13.109375" style="100" bestFit="1" customWidth="1"/>
    <col min="10245" max="10245" width="7" style="100" bestFit="1" customWidth="1"/>
    <col min="10246" max="10250" width="14.33203125" style="100" customWidth="1"/>
    <col min="10251" max="10251" width="9.5546875" style="100" customWidth="1"/>
    <col min="10252" max="10252" width="12.6640625" style="100" customWidth="1"/>
    <col min="10253" max="10253" width="9.5546875" style="100" customWidth="1"/>
    <col min="10254" max="10255" width="9.109375" style="100"/>
    <col min="10256" max="10257" width="9.6640625" style="100" customWidth="1"/>
    <col min="10258" max="10258" width="13.88671875" style="100" customWidth="1"/>
    <col min="10259" max="10259" width="13.5546875" style="100" customWidth="1"/>
    <col min="10260" max="10261" width="13.33203125" style="100" customWidth="1"/>
    <col min="10262" max="10262" width="13.5546875" style="100" customWidth="1"/>
    <col min="10263" max="10263" width="13.33203125" style="100" customWidth="1"/>
    <col min="10264" max="10265" width="8.44140625" style="100" customWidth="1"/>
    <col min="10266" max="10266" width="9.88671875" style="100" customWidth="1"/>
    <col min="10267" max="10267" width="10.109375" style="100" customWidth="1"/>
    <col min="10268" max="10268" width="13.5546875" style="100" customWidth="1"/>
    <col min="10269" max="10269" width="13" style="100" customWidth="1"/>
    <col min="10270" max="10279" width="9.109375" style="100"/>
    <col min="10280" max="10280" width="18.5546875" style="100" bestFit="1" customWidth="1"/>
    <col min="10281" max="10281" width="10.44140625" style="100" customWidth="1"/>
    <col min="10282" max="10282" width="12.109375" style="100" customWidth="1"/>
    <col min="10283" max="10283" width="9.5546875" style="100" customWidth="1"/>
    <col min="10284" max="10284" width="9.109375" style="100"/>
    <col min="10285" max="10285" width="12" style="100" customWidth="1"/>
    <col min="10286" max="10286" width="12.109375" style="100" customWidth="1"/>
    <col min="10287" max="10287" width="8.88671875" style="100" customWidth="1"/>
    <col min="10288" max="10289" width="9.109375" style="100"/>
    <col min="10290" max="10290" width="16" style="100" customWidth="1"/>
    <col min="10291" max="10301" width="9.109375" style="100"/>
    <col min="10302" max="10302" width="9.6640625" style="100" customWidth="1"/>
    <col min="10303" max="10303" width="9.109375" style="100"/>
    <col min="10304" max="10304" width="10.33203125" style="100" customWidth="1"/>
    <col min="10305" max="10305" width="8.44140625" style="100" bestFit="1" customWidth="1"/>
    <col min="10306" max="10306" width="11.5546875" style="100" customWidth="1"/>
    <col min="10307" max="10307" width="11.109375" style="100" customWidth="1"/>
    <col min="10308" max="10308" width="12" style="100" customWidth="1"/>
    <col min="10309" max="10309" width="12.33203125" style="100" customWidth="1"/>
    <col min="10310" max="10310" width="9.88671875" style="100" bestFit="1" customWidth="1"/>
    <col min="10311" max="10311" width="9.5546875" style="100" bestFit="1" customWidth="1"/>
    <col min="10312" max="10312" width="6.5546875" style="100" bestFit="1" customWidth="1"/>
    <col min="10313" max="10313" width="14" style="100" bestFit="1" customWidth="1"/>
    <col min="10314" max="10496" width="9.109375" style="100"/>
    <col min="10497" max="10497" width="6.88671875" style="100" customWidth="1"/>
    <col min="10498" max="10498" width="8.5546875" style="100" bestFit="1" customWidth="1"/>
    <col min="10499" max="10500" width="13.109375" style="100" bestFit="1" customWidth="1"/>
    <col min="10501" max="10501" width="7" style="100" bestFit="1" customWidth="1"/>
    <col min="10502" max="10506" width="14.33203125" style="100" customWidth="1"/>
    <col min="10507" max="10507" width="9.5546875" style="100" customWidth="1"/>
    <col min="10508" max="10508" width="12.6640625" style="100" customWidth="1"/>
    <col min="10509" max="10509" width="9.5546875" style="100" customWidth="1"/>
    <col min="10510" max="10511" width="9.109375" style="100"/>
    <col min="10512" max="10513" width="9.6640625" style="100" customWidth="1"/>
    <col min="10514" max="10514" width="13.88671875" style="100" customWidth="1"/>
    <col min="10515" max="10515" width="13.5546875" style="100" customWidth="1"/>
    <col min="10516" max="10517" width="13.33203125" style="100" customWidth="1"/>
    <col min="10518" max="10518" width="13.5546875" style="100" customWidth="1"/>
    <col min="10519" max="10519" width="13.33203125" style="100" customWidth="1"/>
    <col min="10520" max="10521" width="8.44140625" style="100" customWidth="1"/>
    <col min="10522" max="10522" width="9.88671875" style="100" customWidth="1"/>
    <col min="10523" max="10523" width="10.109375" style="100" customWidth="1"/>
    <col min="10524" max="10524" width="13.5546875" style="100" customWidth="1"/>
    <col min="10525" max="10525" width="13" style="100" customWidth="1"/>
    <col min="10526" max="10535" width="9.109375" style="100"/>
    <col min="10536" max="10536" width="18.5546875" style="100" bestFit="1" customWidth="1"/>
    <col min="10537" max="10537" width="10.44140625" style="100" customWidth="1"/>
    <col min="10538" max="10538" width="12.109375" style="100" customWidth="1"/>
    <col min="10539" max="10539" width="9.5546875" style="100" customWidth="1"/>
    <col min="10540" max="10540" width="9.109375" style="100"/>
    <col min="10541" max="10541" width="12" style="100" customWidth="1"/>
    <col min="10542" max="10542" width="12.109375" style="100" customWidth="1"/>
    <col min="10543" max="10543" width="8.88671875" style="100" customWidth="1"/>
    <col min="10544" max="10545" width="9.109375" style="100"/>
    <col min="10546" max="10546" width="16" style="100" customWidth="1"/>
    <col min="10547" max="10557" width="9.109375" style="100"/>
    <col min="10558" max="10558" width="9.6640625" style="100" customWidth="1"/>
    <col min="10559" max="10559" width="9.109375" style="100"/>
    <col min="10560" max="10560" width="10.33203125" style="100" customWidth="1"/>
    <col min="10561" max="10561" width="8.44140625" style="100" bestFit="1" customWidth="1"/>
    <col min="10562" max="10562" width="11.5546875" style="100" customWidth="1"/>
    <col min="10563" max="10563" width="11.109375" style="100" customWidth="1"/>
    <col min="10564" max="10564" width="12" style="100" customWidth="1"/>
    <col min="10565" max="10565" width="12.33203125" style="100" customWidth="1"/>
    <col min="10566" max="10566" width="9.88671875" style="100" bestFit="1" customWidth="1"/>
    <col min="10567" max="10567" width="9.5546875" style="100" bestFit="1" customWidth="1"/>
    <col min="10568" max="10568" width="6.5546875" style="100" bestFit="1" customWidth="1"/>
    <col min="10569" max="10569" width="14" style="100" bestFit="1" customWidth="1"/>
    <col min="10570" max="10752" width="9.109375" style="100"/>
    <col min="10753" max="10753" width="6.88671875" style="100" customWidth="1"/>
    <col min="10754" max="10754" width="8.5546875" style="100" bestFit="1" customWidth="1"/>
    <col min="10755" max="10756" width="13.109375" style="100" bestFit="1" customWidth="1"/>
    <col min="10757" max="10757" width="7" style="100" bestFit="1" customWidth="1"/>
    <col min="10758" max="10762" width="14.33203125" style="100" customWidth="1"/>
    <col min="10763" max="10763" width="9.5546875" style="100" customWidth="1"/>
    <col min="10764" max="10764" width="12.6640625" style="100" customWidth="1"/>
    <col min="10765" max="10765" width="9.5546875" style="100" customWidth="1"/>
    <col min="10766" max="10767" width="9.109375" style="100"/>
    <col min="10768" max="10769" width="9.6640625" style="100" customWidth="1"/>
    <col min="10770" max="10770" width="13.88671875" style="100" customWidth="1"/>
    <col min="10771" max="10771" width="13.5546875" style="100" customWidth="1"/>
    <col min="10772" max="10773" width="13.33203125" style="100" customWidth="1"/>
    <col min="10774" max="10774" width="13.5546875" style="100" customWidth="1"/>
    <col min="10775" max="10775" width="13.33203125" style="100" customWidth="1"/>
    <col min="10776" max="10777" width="8.44140625" style="100" customWidth="1"/>
    <col min="10778" max="10778" width="9.88671875" style="100" customWidth="1"/>
    <col min="10779" max="10779" width="10.109375" style="100" customWidth="1"/>
    <col min="10780" max="10780" width="13.5546875" style="100" customWidth="1"/>
    <col min="10781" max="10781" width="13" style="100" customWidth="1"/>
    <col min="10782" max="10791" width="9.109375" style="100"/>
    <col min="10792" max="10792" width="18.5546875" style="100" bestFit="1" customWidth="1"/>
    <col min="10793" max="10793" width="10.44140625" style="100" customWidth="1"/>
    <col min="10794" max="10794" width="12.109375" style="100" customWidth="1"/>
    <col min="10795" max="10795" width="9.5546875" style="100" customWidth="1"/>
    <col min="10796" max="10796" width="9.109375" style="100"/>
    <col min="10797" max="10797" width="12" style="100" customWidth="1"/>
    <col min="10798" max="10798" width="12.109375" style="100" customWidth="1"/>
    <col min="10799" max="10799" width="8.88671875" style="100" customWidth="1"/>
    <col min="10800" max="10801" width="9.109375" style="100"/>
    <col min="10802" max="10802" width="16" style="100" customWidth="1"/>
    <col min="10803" max="10813" width="9.109375" style="100"/>
    <col min="10814" max="10814" width="9.6640625" style="100" customWidth="1"/>
    <col min="10815" max="10815" width="9.109375" style="100"/>
    <col min="10816" max="10816" width="10.33203125" style="100" customWidth="1"/>
    <col min="10817" max="10817" width="8.44140625" style="100" bestFit="1" customWidth="1"/>
    <col min="10818" max="10818" width="11.5546875" style="100" customWidth="1"/>
    <col min="10819" max="10819" width="11.109375" style="100" customWidth="1"/>
    <col min="10820" max="10820" width="12" style="100" customWidth="1"/>
    <col min="10821" max="10821" width="12.33203125" style="100" customWidth="1"/>
    <col min="10822" max="10822" width="9.88671875" style="100" bestFit="1" customWidth="1"/>
    <col min="10823" max="10823" width="9.5546875" style="100" bestFit="1" customWidth="1"/>
    <col min="10824" max="10824" width="6.5546875" style="100" bestFit="1" customWidth="1"/>
    <col min="10825" max="10825" width="14" style="100" bestFit="1" customWidth="1"/>
    <col min="10826" max="11008" width="9.109375" style="100"/>
    <col min="11009" max="11009" width="6.88671875" style="100" customWidth="1"/>
    <col min="11010" max="11010" width="8.5546875" style="100" bestFit="1" customWidth="1"/>
    <col min="11011" max="11012" width="13.109375" style="100" bestFit="1" customWidth="1"/>
    <col min="11013" max="11013" width="7" style="100" bestFit="1" customWidth="1"/>
    <col min="11014" max="11018" width="14.33203125" style="100" customWidth="1"/>
    <col min="11019" max="11019" width="9.5546875" style="100" customWidth="1"/>
    <col min="11020" max="11020" width="12.6640625" style="100" customWidth="1"/>
    <col min="11021" max="11021" width="9.5546875" style="100" customWidth="1"/>
    <col min="11022" max="11023" width="9.109375" style="100"/>
    <col min="11024" max="11025" width="9.6640625" style="100" customWidth="1"/>
    <col min="11026" max="11026" width="13.88671875" style="100" customWidth="1"/>
    <col min="11027" max="11027" width="13.5546875" style="100" customWidth="1"/>
    <col min="11028" max="11029" width="13.33203125" style="100" customWidth="1"/>
    <col min="11030" max="11030" width="13.5546875" style="100" customWidth="1"/>
    <col min="11031" max="11031" width="13.33203125" style="100" customWidth="1"/>
    <col min="11032" max="11033" width="8.44140625" style="100" customWidth="1"/>
    <col min="11034" max="11034" width="9.88671875" style="100" customWidth="1"/>
    <col min="11035" max="11035" width="10.109375" style="100" customWidth="1"/>
    <col min="11036" max="11036" width="13.5546875" style="100" customWidth="1"/>
    <col min="11037" max="11037" width="13" style="100" customWidth="1"/>
    <col min="11038" max="11047" width="9.109375" style="100"/>
    <col min="11048" max="11048" width="18.5546875" style="100" bestFit="1" customWidth="1"/>
    <col min="11049" max="11049" width="10.44140625" style="100" customWidth="1"/>
    <col min="11050" max="11050" width="12.109375" style="100" customWidth="1"/>
    <col min="11051" max="11051" width="9.5546875" style="100" customWidth="1"/>
    <col min="11052" max="11052" width="9.109375" style="100"/>
    <col min="11053" max="11053" width="12" style="100" customWidth="1"/>
    <col min="11054" max="11054" width="12.109375" style="100" customWidth="1"/>
    <col min="11055" max="11055" width="8.88671875" style="100" customWidth="1"/>
    <col min="11056" max="11057" width="9.109375" style="100"/>
    <col min="11058" max="11058" width="16" style="100" customWidth="1"/>
    <col min="11059" max="11069" width="9.109375" style="100"/>
    <col min="11070" max="11070" width="9.6640625" style="100" customWidth="1"/>
    <col min="11071" max="11071" width="9.109375" style="100"/>
    <col min="11072" max="11072" width="10.33203125" style="100" customWidth="1"/>
    <col min="11073" max="11073" width="8.44140625" style="100" bestFit="1" customWidth="1"/>
    <col min="11074" max="11074" width="11.5546875" style="100" customWidth="1"/>
    <col min="11075" max="11075" width="11.109375" style="100" customWidth="1"/>
    <col min="11076" max="11076" width="12" style="100" customWidth="1"/>
    <col min="11077" max="11077" width="12.33203125" style="100" customWidth="1"/>
    <col min="11078" max="11078" width="9.88671875" style="100" bestFit="1" customWidth="1"/>
    <col min="11079" max="11079" width="9.5546875" style="100" bestFit="1" customWidth="1"/>
    <col min="11080" max="11080" width="6.5546875" style="100" bestFit="1" customWidth="1"/>
    <col min="11081" max="11081" width="14" style="100" bestFit="1" customWidth="1"/>
    <col min="11082" max="11264" width="9.109375" style="100"/>
    <col min="11265" max="11265" width="6.88671875" style="100" customWidth="1"/>
    <col min="11266" max="11266" width="8.5546875" style="100" bestFit="1" customWidth="1"/>
    <col min="11267" max="11268" width="13.109375" style="100" bestFit="1" customWidth="1"/>
    <col min="11269" max="11269" width="7" style="100" bestFit="1" customWidth="1"/>
    <col min="11270" max="11274" width="14.33203125" style="100" customWidth="1"/>
    <col min="11275" max="11275" width="9.5546875" style="100" customWidth="1"/>
    <col min="11276" max="11276" width="12.6640625" style="100" customWidth="1"/>
    <col min="11277" max="11277" width="9.5546875" style="100" customWidth="1"/>
    <col min="11278" max="11279" width="9.109375" style="100"/>
    <col min="11280" max="11281" width="9.6640625" style="100" customWidth="1"/>
    <col min="11282" max="11282" width="13.88671875" style="100" customWidth="1"/>
    <col min="11283" max="11283" width="13.5546875" style="100" customWidth="1"/>
    <col min="11284" max="11285" width="13.33203125" style="100" customWidth="1"/>
    <col min="11286" max="11286" width="13.5546875" style="100" customWidth="1"/>
    <col min="11287" max="11287" width="13.33203125" style="100" customWidth="1"/>
    <col min="11288" max="11289" width="8.44140625" style="100" customWidth="1"/>
    <col min="11290" max="11290" width="9.88671875" style="100" customWidth="1"/>
    <col min="11291" max="11291" width="10.109375" style="100" customWidth="1"/>
    <col min="11292" max="11292" width="13.5546875" style="100" customWidth="1"/>
    <col min="11293" max="11293" width="13" style="100" customWidth="1"/>
    <col min="11294" max="11303" width="9.109375" style="100"/>
    <col min="11304" max="11304" width="18.5546875" style="100" bestFit="1" customWidth="1"/>
    <col min="11305" max="11305" width="10.44140625" style="100" customWidth="1"/>
    <col min="11306" max="11306" width="12.109375" style="100" customWidth="1"/>
    <col min="11307" max="11307" width="9.5546875" style="100" customWidth="1"/>
    <col min="11308" max="11308" width="9.109375" style="100"/>
    <col min="11309" max="11309" width="12" style="100" customWidth="1"/>
    <col min="11310" max="11310" width="12.109375" style="100" customWidth="1"/>
    <col min="11311" max="11311" width="8.88671875" style="100" customWidth="1"/>
    <col min="11312" max="11313" width="9.109375" style="100"/>
    <col min="11314" max="11314" width="16" style="100" customWidth="1"/>
    <col min="11315" max="11325" width="9.109375" style="100"/>
    <col min="11326" max="11326" width="9.6640625" style="100" customWidth="1"/>
    <col min="11327" max="11327" width="9.109375" style="100"/>
    <col min="11328" max="11328" width="10.33203125" style="100" customWidth="1"/>
    <col min="11329" max="11329" width="8.44140625" style="100" bestFit="1" customWidth="1"/>
    <col min="11330" max="11330" width="11.5546875" style="100" customWidth="1"/>
    <col min="11331" max="11331" width="11.109375" style="100" customWidth="1"/>
    <col min="11332" max="11332" width="12" style="100" customWidth="1"/>
    <col min="11333" max="11333" width="12.33203125" style="100" customWidth="1"/>
    <col min="11334" max="11334" width="9.88671875" style="100" bestFit="1" customWidth="1"/>
    <col min="11335" max="11335" width="9.5546875" style="100" bestFit="1" customWidth="1"/>
    <col min="11336" max="11336" width="6.5546875" style="100" bestFit="1" customWidth="1"/>
    <col min="11337" max="11337" width="14" style="100" bestFit="1" customWidth="1"/>
    <col min="11338" max="11520" width="9.109375" style="100"/>
    <col min="11521" max="11521" width="6.88671875" style="100" customWidth="1"/>
    <col min="11522" max="11522" width="8.5546875" style="100" bestFit="1" customWidth="1"/>
    <col min="11523" max="11524" width="13.109375" style="100" bestFit="1" customWidth="1"/>
    <col min="11525" max="11525" width="7" style="100" bestFit="1" customWidth="1"/>
    <col min="11526" max="11530" width="14.33203125" style="100" customWidth="1"/>
    <col min="11531" max="11531" width="9.5546875" style="100" customWidth="1"/>
    <col min="11532" max="11532" width="12.6640625" style="100" customWidth="1"/>
    <col min="11533" max="11533" width="9.5546875" style="100" customWidth="1"/>
    <col min="11534" max="11535" width="9.109375" style="100"/>
    <col min="11536" max="11537" width="9.6640625" style="100" customWidth="1"/>
    <col min="11538" max="11538" width="13.88671875" style="100" customWidth="1"/>
    <col min="11539" max="11539" width="13.5546875" style="100" customWidth="1"/>
    <col min="11540" max="11541" width="13.33203125" style="100" customWidth="1"/>
    <col min="11542" max="11542" width="13.5546875" style="100" customWidth="1"/>
    <col min="11543" max="11543" width="13.33203125" style="100" customWidth="1"/>
    <col min="11544" max="11545" width="8.44140625" style="100" customWidth="1"/>
    <col min="11546" max="11546" width="9.88671875" style="100" customWidth="1"/>
    <col min="11547" max="11547" width="10.109375" style="100" customWidth="1"/>
    <col min="11548" max="11548" width="13.5546875" style="100" customWidth="1"/>
    <col min="11549" max="11549" width="13" style="100" customWidth="1"/>
    <col min="11550" max="11559" width="9.109375" style="100"/>
    <col min="11560" max="11560" width="18.5546875" style="100" bestFit="1" customWidth="1"/>
    <col min="11561" max="11561" width="10.44140625" style="100" customWidth="1"/>
    <col min="11562" max="11562" width="12.109375" style="100" customWidth="1"/>
    <col min="11563" max="11563" width="9.5546875" style="100" customWidth="1"/>
    <col min="11564" max="11564" width="9.109375" style="100"/>
    <col min="11565" max="11565" width="12" style="100" customWidth="1"/>
    <col min="11566" max="11566" width="12.109375" style="100" customWidth="1"/>
    <col min="11567" max="11567" width="8.88671875" style="100" customWidth="1"/>
    <col min="11568" max="11569" width="9.109375" style="100"/>
    <col min="11570" max="11570" width="16" style="100" customWidth="1"/>
    <col min="11571" max="11581" width="9.109375" style="100"/>
    <col min="11582" max="11582" width="9.6640625" style="100" customWidth="1"/>
    <col min="11583" max="11583" width="9.109375" style="100"/>
    <col min="11584" max="11584" width="10.33203125" style="100" customWidth="1"/>
    <col min="11585" max="11585" width="8.44140625" style="100" bestFit="1" customWidth="1"/>
    <col min="11586" max="11586" width="11.5546875" style="100" customWidth="1"/>
    <col min="11587" max="11587" width="11.109375" style="100" customWidth="1"/>
    <col min="11588" max="11588" width="12" style="100" customWidth="1"/>
    <col min="11589" max="11589" width="12.33203125" style="100" customWidth="1"/>
    <col min="11590" max="11590" width="9.88671875" style="100" bestFit="1" customWidth="1"/>
    <col min="11591" max="11591" width="9.5546875" style="100" bestFit="1" customWidth="1"/>
    <col min="11592" max="11592" width="6.5546875" style="100" bestFit="1" customWidth="1"/>
    <col min="11593" max="11593" width="14" style="100" bestFit="1" customWidth="1"/>
    <col min="11594" max="11776" width="9.109375" style="100"/>
    <col min="11777" max="11777" width="6.88671875" style="100" customWidth="1"/>
    <col min="11778" max="11778" width="8.5546875" style="100" bestFit="1" customWidth="1"/>
    <col min="11779" max="11780" width="13.109375" style="100" bestFit="1" customWidth="1"/>
    <col min="11781" max="11781" width="7" style="100" bestFit="1" customWidth="1"/>
    <col min="11782" max="11786" width="14.33203125" style="100" customWidth="1"/>
    <col min="11787" max="11787" width="9.5546875" style="100" customWidth="1"/>
    <col min="11788" max="11788" width="12.6640625" style="100" customWidth="1"/>
    <col min="11789" max="11789" width="9.5546875" style="100" customWidth="1"/>
    <col min="11790" max="11791" width="9.109375" style="100"/>
    <col min="11792" max="11793" width="9.6640625" style="100" customWidth="1"/>
    <col min="11794" max="11794" width="13.88671875" style="100" customWidth="1"/>
    <col min="11795" max="11795" width="13.5546875" style="100" customWidth="1"/>
    <col min="11796" max="11797" width="13.33203125" style="100" customWidth="1"/>
    <col min="11798" max="11798" width="13.5546875" style="100" customWidth="1"/>
    <col min="11799" max="11799" width="13.33203125" style="100" customWidth="1"/>
    <col min="11800" max="11801" width="8.44140625" style="100" customWidth="1"/>
    <col min="11802" max="11802" width="9.88671875" style="100" customWidth="1"/>
    <col min="11803" max="11803" width="10.109375" style="100" customWidth="1"/>
    <col min="11804" max="11804" width="13.5546875" style="100" customWidth="1"/>
    <col min="11805" max="11805" width="13" style="100" customWidth="1"/>
    <col min="11806" max="11815" width="9.109375" style="100"/>
    <col min="11816" max="11816" width="18.5546875" style="100" bestFit="1" customWidth="1"/>
    <col min="11817" max="11817" width="10.44140625" style="100" customWidth="1"/>
    <col min="11818" max="11818" width="12.109375" style="100" customWidth="1"/>
    <col min="11819" max="11819" width="9.5546875" style="100" customWidth="1"/>
    <col min="11820" max="11820" width="9.109375" style="100"/>
    <col min="11821" max="11821" width="12" style="100" customWidth="1"/>
    <col min="11822" max="11822" width="12.109375" style="100" customWidth="1"/>
    <col min="11823" max="11823" width="8.88671875" style="100" customWidth="1"/>
    <col min="11824" max="11825" width="9.109375" style="100"/>
    <col min="11826" max="11826" width="16" style="100" customWidth="1"/>
    <col min="11827" max="11837" width="9.109375" style="100"/>
    <col min="11838" max="11838" width="9.6640625" style="100" customWidth="1"/>
    <col min="11839" max="11839" width="9.109375" style="100"/>
    <col min="11840" max="11840" width="10.33203125" style="100" customWidth="1"/>
    <col min="11841" max="11841" width="8.44140625" style="100" bestFit="1" customWidth="1"/>
    <col min="11842" max="11842" width="11.5546875" style="100" customWidth="1"/>
    <col min="11843" max="11843" width="11.109375" style="100" customWidth="1"/>
    <col min="11844" max="11844" width="12" style="100" customWidth="1"/>
    <col min="11845" max="11845" width="12.33203125" style="100" customWidth="1"/>
    <col min="11846" max="11846" width="9.88671875" style="100" bestFit="1" customWidth="1"/>
    <col min="11847" max="11847" width="9.5546875" style="100" bestFit="1" customWidth="1"/>
    <col min="11848" max="11848" width="6.5546875" style="100" bestFit="1" customWidth="1"/>
    <col min="11849" max="11849" width="14" style="100" bestFit="1" customWidth="1"/>
    <col min="11850" max="12032" width="9.109375" style="100"/>
    <col min="12033" max="12033" width="6.88671875" style="100" customWidth="1"/>
    <col min="12034" max="12034" width="8.5546875" style="100" bestFit="1" customWidth="1"/>
    <col min="12035" max="12036" width="13.109375" style="100" bestFit="1" customWidth="1"/>
    <col min="12037" max="12037" width="7" style="100" bestFit="1" customWidth="1"/>
    <col min="12038" max="12042" width="14.33203125" style="100" customWidth="1"/>
    <col min="12043" max="12043" width="9.5546875" style="100" customWidth="1"/>
    <col min="12044" max="12044" width="12.6640625" style="100" customWidth="1"/>
    <col min="12045" max="12045" width="9.5546875" style="100" customWidth="1"/>
    <col min="12046" max="12047" width="9.109375" style="100"/>
    <col min="12048" max="12049" width="9.6640625" style="100" customWidth="1"/>
    <col min="12050" max="12050" width="13.88671875" style="100" customWidth="1"/>
    <col min="12051" max="12051" width="13.5546875" style="100" customWidth="1"/>
    <col min="12052" max="12053" width="13.33203125" style="100" customWidth="1"/>
    <col min="12054" max="12054" width="13.5546875" style="100" customWidth="1"/>
    <col min="12055" max="12055" width="13.33203125" style="100" customWidth="1"/>
    <col min="12056" max="12057" width="8.44140625" style="100" customWidth="1"/>
    <col min="12058" max="12058" width="9.88671875" style="100" customWidth="1"/>
    <col min="12059" max="12059" width="10.109375" style="100" customWidth="1"/>
    <col min="12060" max="12060" width="13.5546875" style="100" customWidth="1"/>
    <col min="12061" max="12061" width="13" style="100" customWidth="1"/>
    <col min="12062" max="12071" width="9.109375" style="100"/>
    <col min="12072" max="12072" width="18.5546875" style="100" bestFit="1" customWidth="1"/>
    <col min="12073" max="12073" width="10.44140625" style="100" customWidth="1"/>
    <col min="12074" max="12074" width="12.109375" style="100" customWidth="1"/>
    <col min="12075" max="12075" width="9.5546875" style="100" customWidth="1"/>
    <col min="12076" max="12076" width="9.109375" style="100"/>
    <col min="12077" max="12077" width="12" style="100" customWidth="1"/>
    <col min="12078" max="12078" width="12.109375" style="100" customWidth="1"/>
    <col min="12079" max="12079" width="8.88671875" style="100" customWidth="1"/>
    <col min="12080" max="12081" width="9.109375" style="100"/>
    <col min="12082" max="12082" width="16" style="100" customWidth="1"/>
    <col min="12083" max="12093" width="9.109375" style="100"/>
    <col min="12094" max="12094" width="9.6640625" style="100" customWidth="1"/>
    <col min="12095" max="12095" width="9.109375" style="100"/>
    <col min="12096" max="12096" width="10.33203125" style="100" customWidth="1"/>
    <col min="12097" max="12097" width="8.44140625" style="100" bestFit="1" customWidth="1"/>
    <col min="12098" max="12098" width="11.5546875" style="100" customWidth="1"/>
    <col min="12099" max="12099" width="11.109375" style="100" customWidth="1"/>
    <col min="12100" max="12100" width="12" style="100" customWidth="1"/>
    <col min="12101" max="12101" width="12.33203125" style="100" customWidth="1"/>
    <col min="12102" max="12102" width="9.88671875" style="100" bestFit="1" customWidth="1"/>
    <col min="12103" max="12103" width="9.5546875" style="100" bestFit="1" customWidth="1"/>
    <col min="12104" max="12104" width="6.5546875" style="100" bestFit="1" customWidth="1"/>
    <col min="12105" max="12105" width="14" style="100" bestFit="1" customWidth="1"/>
    <col min="12106" max="12288" width="9.109375" style="100"/>
    <col min="12289" max="12289" width="6.88671875" style="100" customWidth="1"/>
    <col min="12290" max="12290" width="8.5546875" style="100" bestFit="1" customWidth="1"/>
    <col min="12291" max="12292" width="13.109375" style="100" bestFit="1" customWidth="1"/>
    <col min="12293" max="12293" width="7" style="100" bestFit="1" customWidth="1"/>
    <col min="12294" max="12298" width="14.33203125" style="100" customWidth="1"/>
    <col min="12299" max="12299" width="9.5546875" style="100" customWidth="1"/>
    <col min="12300" max="12300" width="12.6640625" style="100" customWidth="1"/>
    <col min="12301" max="12301" width="9.5546875" style="100" customWidth="1"/>
    <col min="12302" max="12303" width="9.109375" style="100"/>
    <col min="12304" max="12305" width="9.6640625" style="100" customWidth="1"/>
    <col min="12306" max="12306" width="13.88671875" style="100" customWidth="1"/>
    <col min="12307" max="12307" width="13.5546875" style="100" customWidth="1"/>
    <col min="12308" max="12309" width="13.33203125" style="100" customWidth="1"/>
    <col min="12310" max="12310" width="13.5546875" style="100" customWidth="1"/>
    <col min="12311" max="12311" width="13.33203125" style="100" customWidth="1"/>
    <col min="12312" max="12313" width="8.44140625" style="100" customWidth="1"/>
    <col min="12314" max="12314" width="9.88671875" style="100" customWidth="1"/>
    <col min="12315" max="12315" width="10.109375" style="100" customWidth="1"/>
    <col min="12316" max="12316" width="13.5546875" style="100" customWidth="1"/>
    <col min="12317" max="12317" width="13" style="100" customWidth="1"/>
    <col min="12318" max="12327" width="9.109375" style="100"/>
    <col min="12328" max="12328" width="18.5546875" style="100" bestFit="1" customWidth="1"/>
    <col min="12329" max="12329" width="10.44140625" style="100" customWidth="1"/>
    <col min="12330" max="12330" width="12.109375" style="100" customWidth="1"/>
    <col min="12331" max="12331" width="9.5546875" style="100" customWidth="1"/>
    <col min="12332" max="12332" width="9.109375" style="100"/>
    <col min="12333" max="12333" width="12" style="100" customWidth="1"/>
    <col min="12334" max="12334" width="12.109375" style="100" customWidth="1"/>
    <col min="12335" max="12335" width="8.88671875" style="100" customWidth="1"/>
    <col min="12336" max="12337" width="9.109375" style="100"/>
    <col min="12338" max="12338" width="16" style="100" customWidth="1"/>
    <col min="12339" max="12349" width="9.109375" style="100"/>
    <col min="12350" max="12350" width="9.6640625" style="100" customWidth="1"/>
    <col min="12351" max="12351" width="9.109375" style="100"/>
    <col min="12352" max="12352" width="10.33203125" style="100" customWidth="1"/>
    <col min="12353" max="12353" width="8.44140625" style="100" bestFit="1" customWidth="1"/>
    <col min="12354" max="12354" width="11.5546875" style="100" customWidth="1"/>
    <col min="12355" max="12355" width="11.109375" style="100" customWidth="1"/>
    <col min="12356" max="12356" width="12" style="100" customWidth="1"/>
    <col min="12357" max="12357" width="12.33203125" style="100" customWidth="1"/>
    <col min="12358" max="12358" width="9.88671875" style="100" bestFit="1" customWidth="1"/>
    <col min="12359" max="12359" width="9.5546875" style="100" bestFit="1" customWidth="1"/>
    <col min="12360" max="12360" width="6.5546875" style="100" bestFit="1" customWidth="1"/>
    <col min="12361" max="12361" width="14" style="100" bestFit="1" customWidth="1"/>
    <col min="12362" max="12544" width="9.109375" style="100"/>
    <col min="12545" max="12545" width="6.88671875" style="100" customWidth="1"/>
    <col min="12546" max="12546" width="8.5546875" style="100" bestFit="1" customWidth="1"/>
    <col min="12547" max="12548" width="13.109375" style="100" bestFit="1" customWidth="1"/>
    <col min="12549" max="12549" width="7" style="100" bestFit="1" customWidth="1"/>
    <col min="12550" max="12554" width="14.33203125" style="100" customWidth="1"/>
    <col min="12555" max="12555" width="9.5546875" style="100" customWidth="1"/>
    <col min="12556" max="12556" width="12.6640625" style="100" customWidth="1"/>
    <col min="12557" max="12557" width="9.5546875" style="100" customWidth="1"/>
    <col min="12558" max="12559" width="9.109375" style="100"/>
    <col min="12560" max="12561" width="9.6640625" style="100" customWidth="1"/>
    <col min="12562" max="12562" width="13.88671875" style="100" customWidth="1"/>
    <col min="12563" max="12563" width="13.5546875" style="100" customWidth="1"/>
    <col min="12564" max="12565" width="13.33203125" style="100" customWidth="1"/>
    <col min="12566" max="12566" width="13.5546875" style="100" customWidth="1"/>
    <col min="12567" max="12567" width="13.33203125" style="100" customWidth="1"/>
    <col min="12568" max="12569" width="8.44140625" style="100" customWidth="1"/>
    <col min="12570" max="12570" width="9.88671875" style="100" customWidth="1"/>
    <col min="12571" max="12571" width="10.109375" style="100" customWidth="1"/>
    <col min="12572" max="12572" width="13.5546875" style="100" customWidth="1"/>
    <col min="12573" max="12573" width="13" style="100" customWidth="1"/>
    <col min="12574" max="12583" width="9.109375" style="100"/>
    <col min="12584" max="12584" width="18.5546875" style="100" bestFit="1" customWidth="1"/>
    <col min="12585" max="12585" width="10.44140625" style="100" customWidth="1"/>
    <col min="12586" max="12586" width="12.109375" style="100" customWidth="1"/>
    <col min="12587" max="12587" width="9.5546875" style="100" customWidth="1"/>
    <col min="12588" max="12588" width="9.109375" style="100"/>
    <col min="12589" max="12589" width="12" style="100" customWidth="1"/>
    <col min="12590" max="12590" width="12.109375" style="100" customWidth="1"/>
    <col min="12591" max="12591" width="8.88671875" style="100" customWidth="1"/>
    <col min="12592" max="12593" width="9.109375" style="100"/>
    <col min="12594" max="12594" width="16" style="100" customWidth="1"/>
    <col min="12595" max="12605" width="9.109375" style="100"/>
    <col min="12606" max="12606" width="9.6640625" style="100" customWidth="1"/>
    <col min="12607" max="12607" width="9.109375" style="100"/>
    <col min="12608" max="12608" width="10.33203125" style="100" customWidth="1"/>
    <col min="12609" max="12609" width="8.44140625" style="100" bestFit="1" customWidth="1"/>
    <col min="12610" max="12610" width="11.5546875" style="100" customWidth="1"/>
    <col min="12611" max="12611" width="11.109375" style="100" customWidth="1"/>
    <col min="12612" max="12612" width="12" style="100" customWidth="1"/>
    <col min="12613" max="12613" width="12.33203125" style="100" customWidth="1"/>
    <col min="12614" max="12614" width="9.88671875" style="100" bestFit="1" customWidth="1"/>
    <col min="12615" max="12615" width="9.5546875" style="100" bestFit="1" customWidth="1"/>
    <col min="12616" max="12616" width="6.5546875" style="100" bestFit="1" customWidth="1"/>
    <col min="12617" max="12617" width="14" style="100" bestFit="1" customWidth="1"/>
    <col min="12618" max="12800" width="9.109375" style="100"/>
    <col min="12801" max="12801" width="6.88671875" style="100" customWidth="1"/>
    <col min="12802" max="12802" width="8.5546875" style="100" bestFit="1" customWidth="1"/>
    <col min="12803" max="12804" width="13.109375" style="100" bestFit="1" customWidth="1"/>
    <col min="12805" max="12805" width="7" style="100" bestFit="1" customWidth="1"/>
    <col min="12806" max="12810" width="14.33203125" style="100" customWidth="1"/>
    <col min="12811" max="12811" width="9.5546875" style="100" customWidth="1"/>
    <col min="12812" max="12812" width="12.6640625" style="100" customWidth="1"/>
    <col min="12813" max="12813" width="9.5546875" style="100" customWidth="1"/>
    <col min="12814" max="12815" width="9.109375" style="100"/>
    <col min="12816" max="12817" width="9.6640625" style="100" customWidth="1"/>
    <col min="12818" max="12818" width="13.88671875" style="100" customWidth="1"/>
    <col min="12819" max="12819" width="13.5546875" style="100" customWidth="1"/>
    <col min="12820" max="12821" width="13.33203125" style="100" customWidth="1"/>
    <col min="12822" max="12822" width="13.5546875" style="100" customWidth="1"/>
    <col min="12823" max="12823" width="13.33203125" style="100" customWidth="1"/>
    <col min="12824" max="12825" width="8.44140625" style="100" customWidth="1"/>
    <col min="12826" max="12826" width="9.88671875" style="100" customWidth="1"/>
    <col min="12827" max="12827" width="10.109375" style="100" customWidth="1"/>
    <col min="12828" max="12828" width="13.5546875" style="100" customWidth="1"/>
    <col min="12829" max="12829" width="13" style="100" customWidth="1"/>
    <col min="12830" max="12839" width="9.109375" style="100"/>
    <col min="12840" max="12840" width="18.5546875" style="100" bestFit="1" customWidth="1"/>
    <col min="12841" max="12841" width="10.44140625" style="100" customWidth="1"/>
    <col min="12842" max="12842" width="12.109375" style="100" customWidth="1"/>
    <col min="12843" max="12843" width="9.5546875" style="100" customWidth="1"/>
    <col min="12844" max="12844" width="9.109375" style="100"/>
    <col min="12845" max="12845" width="12" style="100" customWidth="1"/>
    <col min="12846" max="12846" width="12.109375" style="100" customWidth="1"/>
    <col min="12847" max="12847" width="8.88671875" style="100" customWidth="1"/>
    <col min="12848" max="12849" width="9.109375" style="100"/>
    <col min="12850" max="12850" width="16" style="100" customWidth="1"/>
    <col min="12851" max="12861" width="9.109375" style="100"/>
    <col min="12862" max="12862" width="9.6640625" style="100" customWidth="1"/>
    <col min="12863" max="12863" width="9.109375" style="100"/>
    <col min="12864" max="12864" width="10.33203125" style="100" customWidth="1"/>
    <col min="12865" max="12865" width="8.44140625" style="100" bestFit="1" customWidth="1"/>
    <col min="12866" max="12866" width="11.5546875" style="100" customWidth="1"/>
    <col min="12867" max="12867" width="11.109375" style="100" customWidth="1"/>
    <col min="12868" max="12868" width="12" style="100" customWidth="1"/>
    <col min="12869" max="12869" width="12.33203125" style="100" customWidth="1"/>
    <col min="12870" max="12870" width="9.88671875" style="100" bestFit="1" customWidth="1"/>
    <col min="12871" max="12871" width="9.5546875" style="100" bestFit="1" customWidth="1"/>
    <col min="12872" max="12872" width="6.5546875" style="100" bestFit="1" customWidth="1"/>
    <col min="12873" max="12873" width="14" style="100" bestFit="1" customWidth="1"/>
    <col min="12874" max="13056" width="9.109375" style="100"/>
    <col min="13057" max="13057" width="6.88671875" style="100" customWidth="1"/>
    <col min="13058" max="13058" width="8.5546875" style="100" bestFit="1" customWidth="1"/>
    <col min="13059" max="13060" width="13.109375" style="100" bestFit="1" customWidth="1"/>
    <col min="13061" max="13061" width="7" style="100" bestFit="1" customWidth="1"/>
    <col min="13062" max="13066" width="14.33203125" style="100" customWidth="1"/>
    <col min="13067" max="13067" width="9.5546875" style="100" customWidth="1"/>
    <col min="13068" max="13068" width="12.6640625" style="100" customWidth="1"/>
    <col min="13069" max="13069" width="9.5546875" style="100" customWidth="1"/>
    <col min="13070" max="13071" width="9.109375" style="100"/>
    <col min="13072" max="13073" width="9.6640625" style="100" customWidth="1"/>
    <col min="13074" max="13074" width="13.88671875" style="100" customWidth="1"/>
    <col min="13075" max="13075" width="13.5546875" style="100" customWidth="1"/>
    <col min="13076" max="13077" width="13.33203125" style="100" customWidth="1"/>
    <col min="13078" max="13078" width="13.5546875" style="100" customWidth="1"/>
    <col min="13079" max="13079" width="13.33203125" style="100" customWidth="1"/>
    <col min="13080" max="13081" width="8.44140625" style="100" customWidth="1"/>
    <col min="13082" max="13082" width="9.88671875" style="100" customWidth="1"/>
    <col min="13083" max="13083" width="10.109375" style="100" customWidth="1"/>
    <col min="13084" max="13084" width="13.5546875" style="100" customWidth="1"/>
    <col min="13085" max="13085" width="13" style="100" customWidth="1"/>
    <col min="13086" max="13095" width="9.109375" style="100"/>
    <col min="13096" max="13096" width="18.5546875" style="100" bestFit="1" customWidth="1"/>
    <col min="13097" max="13097" width="10.44140625" style="100" customWidth="1"/>
    <col min="13098" max="13098" width="12.109375" style="100" customWidth="1"/>
    <col min="13099" max="13099" width="9.5546875" style="100" customWidth="1"/>
    <col min="13100" max="13100" width="9.109375" style="100"/>
    <col min="13101" max="13101" width="12" style="100" customWidth="1"/>
    <col min="13102" max="13102" width="12.109375" style="100" customWidth="1"/>
    <col min="13103" max="13103" width="8.88671875" style="100" customWidth="1"/>
    <col min="13104" max="13105" width="9.109375" style="100"/>
    <col min="13106" max="13106" width="16" style="100" customWidth="1"/>
    <col min="13107" max="13117" width="9.109375" style="100"/>
    <col min="13118" max="13118" width="9.6640625" style="100" customWidth="1"/>
    <col min="13119" max="13119" width="9.109375" style="100"/>
    <col min="13120" max="13120" width="10.33203125" style="100" customWidth="1"/>
    <col min="13121" max="13121" width="8.44140625" style="100" bestFit="1" customWidth="1"/>
    <col min="13122" max="13122" width="11.5546875" style="100" customWidth="1"/>
    <col min="13123" max="13123" width="11.109375" style="100" customWidth="1"/>
    <col min="13124" max="13124" width="12" style="100" customWidth="1"/>
    <col min="13125" max="13125" width="12.33203125" style="100" customWidth="1"/>
    <col min="13126" max="13126" width="9.88671875" style="100" bestFit="1" customWidth="1"/>
    <col min="13127" max="13127" width="9.5546875" style="100" bestFit="1" customWidth="1"/>
    <col min="13128" max="13128" width="6.5546875" style="100" bestFit="1" customWidth="1"/>
    <col min="13129" max="13129" width="14" style="100" bestFit="1" customWidth="1"/>
    <col min="13130" max="13312" width="9.109375" style="100"/>
    <col min="13313" max="13313" width="6.88671875" style="100" customWidth="1"/>
    <col min="13314" max="13314" width="8.5546875" style="100" bestFit="1" customWidth="1"/>
    <col min="13315" max="13316" width="13.109375" style="100" bestFit="1" customWidth="1"/>
    <col min="13317" max="13317" width="7" style="100" bestFit="1" customWidth="1"/>
    <col min="13318" max="13322" width="14.33203125" style="100" customWidth="1"/>
    <col min="13323" max="13323" width="9.5546875" style="100" customWidth="1"/>
    <col min="13324" max="13324" width="12.6640625" style="100" customWidth="1"/>
    <col min="13325" max="13325" width="9.5546875" style="100" customWidth="1"/>
    <col min="13326" max="13327" width="9.109375" style="100"/>
    <col min="13328" max="13329" width="9.6640625" style="100" customWidth="1"/>
    <col min="13330" max="13330" width="13.88671875" style="100" customWidth="1"/>
    <col min="13331" max="13331" width="13.5546875" style="100" customWidth="1"/>
    <col min="13332" max="13333" width="13.33203125" style="100" customWidth="1"/>
    <col min="13334" max="13334" width="13.5546875" style="100" customWidth="1"/>
    <col min="13335" max="13335" width="13.33203125" style="100" customWidth="1"/>
    <col min="13336" max="13337" width="8.44140625" style="100" customWidth="1"/>
    <col min="13338" max="13338" width="9.88671875" style="100" customWidth="1"/>
    <col min="13339" max="13339" width="10.109375" style="100" customWidth="1"/>
    <col min="13340" max="13340" width="13.5546875" style="100" customWidth="1"/>
    <col min="13341" max="13341" width="13" style="100" customWidth="1"/>
    <col min="13342" max="13351" width="9.109375" style="100"/>
    <col min="13352" max="13352" width="18.5546875" style="100" bestFit="1" customWidth="1"/>
    <col min="13353" max="13353" width="10.44140625" style="100" customWidth="1"/>
    <col min="13354" max="13354" width="12.109375" style="100" customWidth="1"/>
    <col min="13355" max="13355" width="9.5546875" style="100" customWidth="1"/>
    <col min="13356" max="13356" width="9.109375" style="100"/>
    <col min="13357" max="13357" width="12" style="100" customWidth="1"/>
    <col min="13358" max="13358" width="12.109375" style="100" customWidth="1"/>
    <col min="13359" max="13359" width="8.88671875" style="100" customWidth="1"/>
    <col min="13360" max="13361" width="9.109375" style="100"/>
    <col min="13362" max="13362" width="16" style="100" customWidth="1"/>
    <col min="13363" max="13373" width="9.109375" style="100"/>
    <col min="13374" max="13374" width="9.6640625" style="100" customWidth="1"/>
    <col min="13375" max="13375" width="9.109375" style="100"/>
    <col min="13376" max="13376" width="10.33203125" style="100" customWidth="1"/>
    <col min="13377" max="13377" width="8.44140625" style="100" bestFit="1" customWidth="1"/>
    <col min="13378" max="13378" width="11.5546875" style="100" customWidth="1"/>
    <col min="13379" max="13379" width="11.109375" style="100" customWidth="1"/>
    <col min="13380" max="13380" width="12" style="100" customWidth="1"/>
    <col min="13381" max="13381" width="12.33203125" style="100" customWidth="1"/>
    <col min="13382" max="13382" width="9.88671875" style="100" bestFit="1" customWidth="1"/>
    <col min="13383" max="13383" width="9.5546875" style="100" bestFit="1" customWidth="1"/>
    <col min="13384" max="13384" width="6.5546875" style="100" bestFit="1" customWidth="1"/>
    <col min="13385" max="13385" width="14" style="100" bestFit="1" customWidth="1"/>
    <col min="13386" max="13568" width="9.109375" style="100"/>
    <col min="13569" max="13569" width="6.88671875" style="100" customWidth="1"/>
    <col min="13570" max="13570" width="8.5546875" style="100" bestFit="1" customWidth="1"/>
    <col min="13571" max="13572" width="13.109375" style="100" bestFit="1" customWidth="1"/>
    <col min="13573" max="13573" width="7" style="100" bestFit="1" customWidth="1"/>
    <col min="13574" max="13578" width="14.33203125" style="100" customWidth="1"/>
    <col min="13579" max="13579" width="9.5546875" style="100" customWidth="1"/>
    <col min="13580" max="13580" width="12.6640625" style="100" customWidth="1"/>
    <col min="13581" max="13581" width="9.5546875" style="100" customWidth="1"/>
    <col min="13582" max="13583" width="9.109375" style="100"/>
    <col min="13584" max="13585" width="9.6640625" style="100" customWidth="1"/>
    <col min="13586" max="13586" width="13.88671875" style="100" customWidth="1"/>
    <col min="13587" max="13587" width="13.5546875" style="100" customWidth="1"/>
    <col min="13588" max="13589" width="13.33203125" style="100" customWidth="1"/>
    <col min="13590" max="13590" width="13.5546875" style="100" customWidth="1"/>
    <col min="13591" max="13591" width="13.33203125" style="100" customWidth="1"/>
    <col min="13592" max="13593" width="8.44140625" style="100" customWidth="1"/>
    <col min="13594" max="13594" width="9.88671875" style="100" customWidth="1"/>
    <col min="13595" max="13595" width="10.109375" style="100" customWidth="1"/>
    <col min="13596" max="13596" width="13.5546875" style="100" customWidth="1"/>
    <col min="13597" max="13597" width="13" style="100" customWidth="1"/>
    <col min="13598" max="13607" width="9.109375" style="100"/>
    <col min="13608" max="13608" width="18.5546875" style="100" bestFit="1" customWidth="1"/>
    <col min="13609" max="13609" width="10.44140625" style="100" customWidth="1"/>
    <col min="13610" max="13610" width="12.109375" style="100" customWidth="1"/>
    <col min="13611" max="13611" width="9.5546875" style="100" customWidth="1"/>
    <col min="13612" max="13612" width="9.109375" style="100"/>
    <col min="13613" max="13613" width="12" style="100" customWidth="1"/>
    <col min="13614" max="13614" width="12.109375" style="100" customWidth="1"/>
    <col min="13615" max="13615" width="8.88671875" style="100" customWidth="1"/>
    <col min="13616" max="13617" width="9.109375" style="100"/>
    <col min="13618" max="13618" width="16" style="100" customWidth="1"/>
    <col min="13619" max="13629" width="9.109375" style="100"/>
    <col min="13630" max="13630" width="9.6640625" style="100" customWidth="1"/>
    <col min="13631" max="13631" width="9.109375" style="100"/>
    <col min="13632" max="13632" width="10.33203125" style="100" customWidth="1"/>
    <col min="13633" max="13633" width="8.44140625" style="100" bestFit="1" customWidth="1"/>
    <col min="13634" max="13634" width="11.5546875" style="100" customWidth="1"/>
    <col min="13635" max="13635" width="11.109375" style="100" customWidth="1"/>
    <col min="13636" max="13636" width="12" style="100" customWidth="1"/>
    <col min="13637" max="13637" width="12.33203125" style="100" customWidth="1"/>
    <col min="13638" max="13638" width="9.88671875" style="100" bestFit="1" customWidth="1"/>
    <col min="13639" max="13639" width="9.5546875" style="100" bestFit="1" customWidth="1"/>
    <col min="13640" max="13640" width="6.5546875" style="100" bestFit="1" customWidth="1"/>
    <col min="13641" max="13641" width="14" style="100" bestFit="1" customWidth="1"/>
    <col min="13642" max="13824" width="9.109375" style="100"/>
    <col min="13825" max="13825" width="6.88671875" style="100" customWidth="1"/>
    <col min="13826" max="13826" width="8.5546875" style="100" bestFit="1" customWidth="1"/>
    <col min="13827" max="13828" width="13.109375" style="100" bestFit="1" customWidth="1"/>
    <col min="13829" max="13829" width="7" style="100" bestFit="1" customWidth="1"/>
    <col min="13830" max="13834" width="14.33203125" style="100" customWidth="1"/>
    <col min="13835" max="13835" width="9.5546875" style="100" customWidth="1"/>
    <col min="13836" max="13836" width="12.6640625" style="100" customWidth="1"/>
    <col min="13837" max="13837" width="9.5546875" style="100" customWidth="1"/>
    <col min="13838" max="13839" width="9.109375" style="100"/>
    <col min="13840" max="13841" width="9.6640625" style="100" customWidth="1"/>
    <col min="13842" max="13842" width="13.88671875" style="100" customWidth="1"/>
    <col min="13843" max="13843" width="13.5546875" style="100" customWidth="1"/>
    <col min="13844" max="13845" width="13.33203125" style="100" customWidth="1"/>
    <col min="13846" max="13846" width="13.5546875" style="100" customWidth="1"/>
    <col min="13847" max="13847" width="13.33203125" style="100" customWidth="1"/>
    <col min="13848" max="13849" width="8.44140625" style="100" customWidth="1"/>
    <col min="13850" max="13850" width="9.88671875" style="100" customWidth="1"/>
    <col min="13851" max="13851" width="10.109375" style="100" customWidth="1"/>
    <col min="13852" max="13852" width="13.5546875" style="100" customWidth="1"/>
    <col min="13853" max="13853" width="13" style="100" customWidth="1"/>
    <col min="13854" max="13863" width="9.109375" style="100"/>
    <col min="13864" max="13864" width="18.5546875" style="100" bestFit="1" customWidth="1"/>
    <col min="13865" max="13865" width="10.44140625" style="100" customWidth="1"/>
    <col min="13866" max="13866" width="12.109375" style="100" customWidth="1"/>
    <col min="13867" max="13867" width="9.5546875" style="100" customWidth="1"/>
    <col min="13868" max="13868" width="9.109375" style="100"/>
    <col min="13869" max="13869" width="12" style="100" customWidth="1"/>
    <col min="13870" max="13870" width="12.109375" style="100" customWidth="1"/>
    <col min="13871" max="13871" width="8.88671875" style="100" customWidth="1"/>
    <col min="13872" max="13873" width="9.109375" style="100"/>
    <col min="13874" max="13874" width="16" style="100" customWidth="1"/>
    <col min="13875" max="13885" width="9.109375" style="100"/>
    <col min="13886" max="13886" width="9.6640625" style="100" customWidth="1"/>
    <col min="13887" max="13887" width="9.109375" style="100"/>
    <col min="13888" max="13888" width="10.33203125" style="100" customWidth="1"/>
    <col min="13889" max="13889" width="8.44140625" style="100" bestFit="1" customWidth="1"/>
    <col min="13890" max="13890" width="11.5546875" style="100" customWidth="1"/>
    <col min="13891" max="13891" width="11.109375" style="100" customWidth="1"/>
    <col min="13892" max="13892" width="12" style="100" customWidth="1"/>
    <col min="13893" max="13893" width="12.33203125" style="100" customWidth="1"/>
    <col min="13894" max="13894" width="9.88671875" style="100" bestFit="1" customWidth="1"/>
    <col min="13895" max="13895" width="9.5546875" style="100" bestFit="1" customWidth="1"/>
    <col min="13896" max="13896" width="6.5546875" style="100" bestFit="1" customWidth="1"/>
    <col min="13897" max="13897" width="14" style="100" bestFit="1" customWidth="1"/>
    <col min="13898" max="14080" width="9.109375" style="100"/>
    <col min="14081" max="14081" width="6.88671875" style="100" customWidth="1"/>
    <col min="14082" max="14082" width="8.5546875" style="100" bestFit="1" customWidth="1"/>
    <col min="14083" max="14084" width="13.109375" style="100" bestFit="1" customWidth="1"/>
    <col min="14085" max="14085" width="7" style="100" bestFit="1" customWidth="1"/>
    <col min="14086" max="14090" width="14.33203125" style="100" customWidth="1"/>
    <col min="14091" max="14091" width="9.5546875" style="100" customWidth="1"/>
    <col min="14092" max="14092" width="12.6640625" style="100" customWidth="1"/>
    <col min="14093" max="14093" width="9.5546875" style="100" customWidth="1"/>
    <col min="14094" max="14095" width="9.109375" style="100"/>
    <col min="14096" max="14097" width="9.6640625" style="100" customWidth="1"/>
    <col min="14098" max="14098" width="13.88671875" style="100" customWidth="1"/>
    <col min="14099" max="14099" width="13.5546875" style="100" customWidth="1"/>
    <col min="14100" max="14101" width="13.33203125" style="100" customWidth="1"/>
    <col min="14102" max="14102" width="13.5546875" style="100" customWidth="1"/>
    <col min="14103" max="14103" width="13.33203125" style="100" customWidth="1"/>
    <col min="14104" max="14105" width="8.44140625" style="100" customWidth="1"/>
    <col min="14106" max="14106" width="9.88671875" style="100" customWidth="1"/>
    <col min="14107" max="14107" width="10.109375" style="100" customWidth="1"/>
    <col min="14108" max="14108" width="13.5546875" style="100" customWidth="1"/>
    <col min="14109" max="14109" width="13" style="100" customWidth="1"/>
    <col min="14110" max="14119" width="9.109375" style="100"/>
    <col min="14120" max="14120" width="18.5546875" style="100" bestFit="1" customWidth="1"/>
    <col min="14121" max="14121" width="10.44140625" style="100" customWidth="1"/>
    <col min="14122" max="14122" width="12.109375" style="100" customWidth="1"/>
    <col min="14123" max="14123" width="9.5546875" style="100" customWidth="1"/>
    <col min="14124" max="14124" width="9.109375" style="100"/>
    <col min="14125" max="14125" width="12" style="100" customWidth="1"/>
    <col min="14126" max="14126" width="12.109375" style="100" customWidth="1"/>
    <col min="14127" max="14127" width="8.88671875" style="100" customWidth="1"/>
    <col min="14128" max="14129" width="9.109375" style="100"/>
    <col min="14130" max="14130" width="16" style="100" customWidth="1"/>
    <col min="14131" max="14141" width="9.109375" style="100"/>
    <col min="14142" max="14142" width="9.6640625" style="100" customWidth="1"/>
    <col min="14143" max="14143" width="9.109375" style="100"/>
    <col min="14144" max="14144" width="10.33203125" style="100" customWidth="1"/>
    <col min="14145" max="14145" width="8.44140625" style="100" bestFit="1" customWidth="1"/>
    <col min="14146" max="14146" width="11.5546875" style="100" customWidth="1"/>
    <col min="14147" max="14147" width="11.109375" style="100" customWidth="1"/>
    <col min="14148" max="14148" width="12" style="100" customWidth="1"/>
    <col min="14149" max="14149" width="12.33203125" style="100" customWidth="1"/>
    <col min="14150" max="14150" width="9.88671875" style="100" bestFit="1" customWidth="1"/>
    <col min="14151" max="14151" width="9.5546875" style="100" bestFit="1" customWidth="1"/>
    <col min="14152" max="14152" width="6.5546875" style="100" bestFit="1" customWidth="1"/>
    <col min="14153" max="14153" width="14" style="100" bestFit="1" customWidth="1"/>
    <col min="14154" max="14336" width="9.109375" style="100"/>
    <col min="14337" max="14337" width="6.88671875" style="100" customWidth="1"/>
    <col min="14338" max="14338" width="8.5546875" style="100" bestFit="1" customWidth="1"/>
    <col min="14339" max="14340" width="13.109375" style="100" bestFit="1" customWidth="1"/>
    <col min="14341" max="14341" width="7" style="100" bestFit="1" customWidth="1"/>
    <col min="14342" max="14346" width="14.33203125" style="100" customWidth="1"/>
    <col min="14347" max="14347" width="9.5546875" style="100" customWidth="1"/>
    <col min="14348" max="14348" width="12.6640625" style="100" customWidth="1"/>
    <col min="14349" max="14349" width="9.5546875" style="100" customWidth="1"/>
    <col min="14350" max="14351" width="9.109375" style="100"/>
    <col min="14352" max="14353" width="9.6640625" style="100" customWidth="1"/>
    <col min="14354" max="14354" width="13.88671875" style="100" customWidth="1"/>
    <col min="14355" max="14355" width="13.5546875" style="100" customWidth="1"/>
    <col min="14356" max="14357" width="13.33203125" style="100" customWidth="1"/>
    <col min="14358" max="14358" width="13.5546875" style="100" customWidth="1"/>
    <col min="14359" max="14359" width="13.33203125" style="100" customWidth="1"/>
    <col min="14360" max="14361" width="8.44140625" style="100" customWidth="1"/>
    <col min="14362" max="14362" width="9.88671875" style="100" customWidth="1"/>
    <col min="14363" max="14363" width="10.109375" style="100" customWidth="1"/>
    <col min="14364" max="14364" width="13.5546875" style="100" customWidth="1"/>
    <col min="14365" max="14365" width="13" style="100" customWidth="1"/>
    <col min="14366" max="14375" width="9.109375" style="100"/>
    <col min="14376" max="14376" width="18.5546875" style="100" bestFit="1" customWidth="1"/>
    <col min="14377" max="14377" width="10.44140625" style="100" customWidth="1"/>
    <col min="14378" max="14378" width="12.109375" style="100" customWidth="1"/>
    <col min="14379" max="14379" width="9.5546875" style="100" customWidth="1"/>
    <col min="14380" max="14380" width="9.109375" style="100"/>
    <col min="14381" max="14381" width="12" style="100" customWidth="1"/>
    <col min="14382" max="14382" width="12.109375" style="100" customWidth="1"/>
    <col min="14383" max="14383" width="8.88671875" style="100" customWidth="1"/>
    <col min="14384" max="14385" width="9.109375" style="100"/>
    <col min="14386" max="14386" width="16" style="100" customWidth="1"/>
    <col min="14387" max="14397" width="9.109375" style="100"/>
    <col min="14398" max="14398" width="9.6640625" style="100" customWidth="1"/>
    <col min="14399" max="14399" width="9.109375" style="100"/>
    <col min="14400" max="14400" width="10.33203125" style="100" customWidth="1"/>
    <col min="14401" max="14401" width="8.44140625" style="100" bestFit="1" customWidth="1"/>
    <col min="14402" max="14402" width="11.5546875" style="100" customWidth="1"/>
    <col min="14403" max="14403" width="11.109375" style="100" customWidth="1"/>
    <col min="14404" max="14404" width="12" style="100" customWidth="1"/>
    <col min="14405" max="14405" width="12.33203125" style="100" customWidth="1"/>
    <col min="14406" max="14406" width="9.88671875" style="100" bestFit="1" customWidth="1"/>
    <col min="14407" max="14407" width="9.5546875" style="100" bestFit="1" customWidth="1"/>
    <col min="14408" max="14408" width="6.5546875" style="100" bestFit="1" customWidth="1"/>
    <col min="14409" max="14409" width="14" style="100" bestFit="1" customWidth="1"/>
    <col min="14410" max="14592" width="9.109375" style="100"/>
    <col min="14593" max="14593" width="6.88671875" style="100" customWidth="1"/>
    <col min="14594" max="14594" width="8.5546875" style="100" bestFit="1" customWidth="1"/>
    <col min="14595" max="14596" width="13.109375" style="100" bestFit="1" customWidth="1"/>
    <col min="14597" max="14597" width="7" style="100" bestFit="1" customWidth="1"/>
    <col min="14598" max="14602" width="14.33203125" style="100" customWidth="1"/>
    <col min="14603" max="14603" width="9.5546875" style="100" customWidth="1"/>
    <col min="14604" max="14604" width="12.6640625" style="100" customWidth="1"/>
    <col min="14605" max="14605" width="9.5546875" style="100" customWidth="1"/>
    <col min="14606" max="14607" width="9.109375" style="100"/>
    <col min="14608" max="14609" width="9.6640625" style="100" customWidth="1"/>
    <col min="14610" max="14610" width="13.88671875" style="100" customWidth="1"/>
    <col min="14611" max="14611" width="13.5546875" style="100" customWidth="1"/>
    <col min="14612" max="14613" width="13.33203125" style="100" customWidth="1"/>
    <col min="14614" max="14614" width="13.5546875" style="100" customWidth="1"/>
    <col min="14615" max="14615" width="13.33203125" style="100" customWidth="1"/>
    <col min="14616" max="14617" width="8.44140625" style="100" customWidth="1"/>
    <col min="14618" max="14618" width="9.88671875" style="100" customWidth="1"/>
    <col min="14619" max="14619" width="10.109375" style="100" customWidth="1"/>
    <col min="14620" max="14620" width="13.5546875" style="100" customWidth="1"/>
    <col min="14621" max="14621" width="13" style="100" customWidth="1"/>
    <col min="14622" max="14631" width="9.109375" style="100"/>
    <col min="14632" max="14632" width="18.5546875" style="100" bestFit="1" customWidth="1"/>
    <col min="14633" max="14633" width="10.44140625" style="100" customWidth="1"/>
    <col min="14634" max="14634" width="12.109375" style="100" customWidth="1"/>
    <col min="14635" max="14635" width="9.5546875" style="100" customWidth="1"/>
    <col min="14636" max="14636" width="9.109375" style="100"/>
    <col min="14637" max="14637" width="12" style="100" customWidth="1"/>
    <col min="14638" max="14638" width="12.109375" style="100" customWidth="1"/>
    <col min="14639" max="14639" width="8.88671875" style="100" customWidth="1"/>
    <col min="14640" max="14641" width="9.109375" style="100"/>
    <col min="14642" max="14642" width="16" style="100" customWidth="1"/>
    <col min="14643" max="14653" width="9.109375" style="100"/>
    <col min="14654" max="14654" width="9.6640625" style="100" customWidth="1"/>
    <col min="14655" max="14655" width="9.109375" style="100"/>
    <col min="14656" max="14656" width="10.33203125" style="100" customWidth="1"/>
    <col min="14657" max="14657" width="8.44140625" style="100" bestFit="1" customWidth="1"/>
    <col min="14658" max="14658" width="11.5546875" style="100" customWidth="1"/>
    <col min="14659" max="14659" width="11.109375" style="100" customWidth="1"/>
    <col min="14660" max="14660" width="12" style="100" customWidth="1"/>
    <col min="14661" max="14661" width="12.33203125" style="100" customWidth="1"/>
    <col min="14662" max="14662" width="9.88671875" style="100" bestFit="1" customWidth="1"/>
    <col min="14663" max="14663" width="9.5546875" style="100" bestFit="1" customWidth="1"/>
    <col min="14664" max="14664" width="6.5546875" style="100" bestFit="1" customWidth="1"/>
    <col min="14665" max="14665" width="14" style="100" bestFit="1" customWidth="1"/>
    <col min="14666" max="14848" width="9.109375" style="100"/>
    <col min="14849" max="14849" width="6.88671875" style="100" customWidth="1"/>
    <col min="14850" max="14850" width="8.5546875" style="100" bestFit="1" customWidth="1"/>
    <col min="14851" max="14852" width="13.109375" style="100" bestFit="1" customWidth="1"/>
    <col min="14853" max="14853" width="7" style="100" bestFit="1" customWidth="1"/>
    <col min="14854" max="14858" width="14.33203125" style="100" customWidth="1"/>
    <col min="14859" max="14859" width="9.5546875" style="100" customWidth="1"/>
    <col min="14860" max="14860" width="12.6640625" style="100" customWidth="1"/>
    <col min="14861" max="14861" width="9.5546875" style="100" customWidth="1"/>
    <col min="14862" max="14863" width="9.109375" style="100"/>
    <col min="14864" max="14865" width="9.6640625" style="100" customWidth="1"/>
    <col min="14866" max="14866" width="13.88671875" style="100" customWidth="1"/>
    <col min="14867" max="14867" width="13.5546875" style="100" customWidth="1"/>
    <col min="14868" max="14869" width="13.33203125" style="100" customWidth="1"/>
    <col min="14870" max="14870" width="13.5546875" style="100" customWidth="1"/>
    <col min="14871" max="14871" width="13.33203125" style="100" customWidth="1"/>
    <col min="14872" max="14873" width="8.44140625" style="100" customWidth="1"/>
    <col min="14874" max="14874" width="9.88671875" style="100" customWidth="1"/>
    <col min="14875" max="14875" width="10.109375" style="100" customWidth="1"/>
    <col min="14876" max="14876" width="13.5546875" style="100" customWidth="1"/>
    <col min="14877" max="14877" width="13" style="100" customWidth="1"/>
    <col min="14878" max="14887" width="9.109375" style="100"/>
    <col min="14888" max="14888" width="18.5546875" style="100" bestFit="1" customWidth="1"/>
    <col min="14889" max="14889" width="10.44140625" style="100" customWidth="1"/>
    <col min="14890" max="14890" width="12.109375" style="100" customWidth="1"/>
    <col min="14891" max="14891" width="9.5546875" style="100" customWidth="1"/>
    <col min="14892" max="14892" width="9.109375" style="100"/>
    <col min="14893" max="14893" width="12" style="100" customWidth="1"/>
    <col min="14894" max="14894" width="12.109375" style="100" customWidth="1"/>
    <col min="14895" max="14895" width="8.88671875" style="100" customWidth="1"/>
    <col min="14896" max="14897" width="9.109375" style="100"/>
    <col min="14898" max="14898" width="16" style="100" customWidth="1"/>
    <col min="14899" max="14909" width="9.109375" style="100"/>
    <col min="14910" max="14910" width="9.6640625" style="100" customWidth="1"/>
    <col min="14911" max="14911" width="9.109375" style="100"/>
    <col min="14912" max="14912" width="10.33203125" style="100" customWidth="1"/>
    <col min="14913" max="14913" width="8.44140625" style="100" bestFit="1" customWidth="1"/>
    <col min="14914" max="14914" width="11.5546875" style="100" customWidth="1"/>
    <col min="14915" max="14915" width="11.109375" style="100" customWidth="1"/>
    <col min="14916" max="14916" width="12" style="100" customWidth="1"/>
    <col min="14917" max="14917" width="12.33203125" style="100" customWidth="1"/>
    <col min="14918" max="14918" width="9.88671875" style="100" bestFit="1" customWidth="1"/>
    <col min="14919" max="14919" width="9.5546875" style="100" bestFit="1" customWidth="1"/>
    <col min="14920" max="14920" width="6.5546875" style="100" bestFit="1" customWidth="1"/>
    <col min="14921" max="14921" width="14" style="100" bestFit="1" customWidth="1"/>
    <col min="14922" max="15104" width="9.109375" style="100"/>
    <col min="15105" max="15105" width="6.88671875" style="100" customWidth="1"/>
    <col min="15106" max="15106" width="8.5546875" style="100" bestFit="1" customWidth="1"/>
    <col min="15107" max="15108" width="13.109375" style="100" bestFit="1" customWidth="1"/>
    <col min="15109" max="15109" width="7" style="100" bestFit="1" customWidth="1"/>
    <col min="15110" max="15114" width="14.33203125" style="100" customWidth="1"/>
    <col min="15115" max="15115" width="9.5546875" style="100" customWidth="1"/>
    <col min="15116" max="15116" width="12.6640625" style="100" customWidth="1"/>
    <col min="15117" max="15117" width="9.5546875" style="100" customWidth="1"/>
    <col min="15118" max="15119" width="9.109375" style="100"/>
    <col min="15120" max="15121" width="9.6640625" style="100" customWidth="1"/>
    <col min="15122" max="15122" width="13.88671875" style="100" customWidth="1"/>
    <col min="15123" max="15123" width="13.5546875" style="100" customWidth="1"/>
    <col min="15124" max="15125" width="13.33203125" style="100" customWidth="1"/>
    <col min="15126" max="15126" width="13.5546875" style="100" customWidth="1"/>
    <col min="15127" max="15127" width="13.33203125" style="100" customWidth="1"/>
    <col min="15128" max="15129" width="8.44140625" style="100" customWidth="1"/>
    <col min="15130" max="15130" width="9.88671875" style="100" customWidth="1"/>
    <col min="15131" max="15131" width="10.109375" style="100" customWidth="1"/>
    <col min="15132" max="15132" width="13.5546875" style="100" customWidth="1"/>
    <col min="15133" max="15133" width="13" style="100" customWidth="1"/>
    <col min="15134" max="15143" width="9.109375" style="100"/>
    <col min="15144" max="15144" width="18.5546875" style="100" bestFit="1" customWidth="1"/>
    <col min="15145" max="15145" width="10.44140625" style="100" customWidth="1"/>
    <col min="15146" max="15146" width="12.109375" style="100" customWidth="1"/>
    <col min="15147" max="15147" width="9.5546875" style="100" customWidth="1"/>
    <col min="15148" max="15148" width="9.109375" style="100"/>
    <col min="15149" max="15149" width="12" style="100" customWidth="1"/>
    <col min="15150" max="15150" width="12.109375" style="100" customWidth="1"/>
    <col min="15151" max="15151" width="8.88671875" style="100" customWidth="1"/>
    <col min="15152" max="15153" width="9.109375" style="100"/>
    <col min="15154" max="15154" width="16" style="100" customWidth="1"/>
    <col min="15155" max="15165" width="9.109375" style="100"/>
    <col min="15166" max="15166" width="9.6640625" style="100" customWidth="1"/>
    <col min="15167" max="15167" width="9.109375" style="100"/>
    <col min="15168" max="15168" width="10.33203125" style="100" customWidth="1"/>
    <col min="15169" max="15169" width="8.44140625" style="100" bestFit="1" customWidth="1"/>
    <col min="15170" max="15170" width="11.5546875" style="100" customWidth="1"/>
    <col min="15171" max="15171" width="11.109375" style="100" customWidth="1"/>
    <col min="15172" max="15172" width="12" style="100" customWidth="1"/>
    <col min="15173" max="15173" width="12.33203125" style="100" customWidth="1"/>
    <col min="15174" max="15174" width="9.88671875" style="100" bestFit="1" customWidth="1"/>
    <col min="15175" max="15175" width="9.5546875" style="100" bestFit="1" customWidth="1"/>
    <col min="15176" max="15176" width="6.5546875" style="100" bestFit="1" customWidth="1"/>
    <col min="15177" max="15177" width="14" style="100" bestFit="1" customWidth="1"/>
    <col min="15178" max="15360" width="9.109375" style="100"/>
    <col min="15361" max="15361" width="6.88671875" style="100" customWidth="1"/>
    <col min="15362" max="15362" width="8.5546875" style="100" bestFit="1" customWidth="1"/>
    <col min="15363" max="15364" width="13.109375" style="100" bestFit="1" customWidth="1"/>
    <col min="15365" max="15365" width="7" style="100" bestFit="1" customWidth="1"/>
    <col min="15366" max="15370" width="14.33203125" style="100" customWidth="1"/>
    <col min="15371" max="15371" width="9.5546875" style="100" customWidth="1"/>
    <col min="15372" max="15372" width="12.6640625" style="100" customWidth="1"/>
    <col min="15373" max="15373" width="9.5546875" style="100" customWidth="1"/>
    <col min="15374" max="15375" width="9.109375" style="100"/>
    <col min="15376" max="15377" width="9.6640625" style="100" customWidth="1"/>
    <col min="15378" max="15378" width="13.88671875" style="100" customWidth="1"/>
    <col min="15379" max="15379" width="13.5546875" style="100" customWidth="1"/>
    <col min="15380" max="15381" width="13.33203125" style="100" customWidth="1"/>
    <col min="15382" max="15382" width="13.5546875" style="100" customWidth="1"/>
    <col min="15383" max="15383" width="13.33203125" style="100" customWidth="1"/>
    <col min="15384" max="15385" width="8.44140625" style="100" customWidth="1"/>
    <col min="15386" max="15386" width="9.88671875" style="100" customWidth="1"/>
    <col min="15387" max="15387" width="10.109375" style="100" customWidth="1"/>
    <col min="15388" max="15388" width="13.5546875" style="100" customWidth="1"/>
    <col min="15389" max="15389" width="13" style="100" customWidth="1"/>
    <col min="15390" max="15399" width="9.109375" style="100"/>
    <col min="15400" max="15400" width="18.5546875" style="100" bestFit="1" customWidth="1"/>
    <col min="15401" max="15401" width="10.44140625" style="100" customWidth="1"/>
    <col min="15402" max="15402" width="12.109375" style="100" customWidth="1"/>
    <col min="15403" max="15403" width="9.5546875" style="100" customWidth="1"/>
    <col min="15404" max="15404" width="9.109375" style="100"/>
    <col min="15405" max="15405" width="12" style="100" customWidth="1"/>
    <col min="15406" max="15406" width="12.109375" style="100" customWidth="1"/>
    <col min="15407" max="15407" width="8.88671875" style="100" customWidth="1"/>
    <col min="15408" max="15409" width="9.109375" style="100"/>
    <col min="15410" max="15410" width="16" style="100" customWidth="1"/>
    <col min="15411" max="15421" width="9.109375" style="100"/>
    <col min="15422" max="15422" width="9.6640625" style="100" customWidth="1"/>
    <col min="15423" max="15423" width="9.109375" style="100"/>
    <col min="15424" max="15424" width="10.33203125" style="100" customWidth="1"/>
    <col min="15425" max="15425" width="8.44140625" style="100" bestFit="1" customWidth="1"/>
    <col min="15426" max="15426" width="11.5546875" style="100" customWidth="1"/>
    <col min="15427" max="15427" width="11.109375" style="100" customWidth="1"/>
    <col min="15428" max="15428" width="12" style="100" customWidth="1"/>
    <col min="15429" max="15429" width="12.33203125" style="100" customWidth="1"/>
    <col min="15430" max="15430" width="9.88671875" style="100" bestFit="1" customWidth="1"/>
    <col min="15431" max="15431" width="9.5546875" style="100" bestFit="1" customWidth="1"/>
    <col min="15432" max="15432" width="6.5546875" style="100" bestFit="1" customWidth="1"/>
    <col min="15433" max="15433" width="14" style="100" bestFit="1" customWidth="1"/>
    <col min="15434" max="15616" width="9.109375" style="100"/>
    <col min="15617" max="15617" width="6.88671875" style="100" customWidth="1"/>
    <col min="15618" max="15618" width="8.5546875" style="100" bestFit="1" customWidth="1"/>
    <col min="15619" max="15620" width="13.109375" style="100" bestFit="1" customWidth="1"/>
    <col min="15621" max="15621" width="7" style="100" bestFit="1" customWidth="1"/>
    <col min="15622" max="15626" width="14.33203125" style="100" customWidth="1"/>
    <col min="15627" max="15627" width="9.5546875" style="100" customWidth="1"/>
    <col min="15628" max="15628" width="12.6640625" style="100" customWidth="1"/>
    <col min="15629" max="15629" width="9.5546875" style="100" customWidth="1"/>
    <col min="15630" max="15631" width="9.109375" style="100"/>
    <col min="15632" max="15633" width="9.6640625" style="100" customWidth="1"/>
    <col min="15634" max="15634" width="13.88671875" style="100" customWidth="1"/>
    <col min="15635" max="15635" width="13.5546875" style="100" customWidth="1"/>
    <col min="15636" max="15637" width="13.33203125" style="100" customWidth="1"/>
    <col min="15638" max="15638" width="13.5546875" style="100" customWidth="1"/>
    <col min="15639" max="15639" width="13.33203125" style="100" customWidth="1"/>
    <col min="15640" max="15641" width="8.44140625" style="100" customWidth="1"/>
    <col min="15642" max="15642" width="9.88671875" style="100" customWidth="1"/>
    <col min="15643" max="15643" width="10.109375" style="100" customWidth="1"/>
    <col min="15644" max="15644" width="13.5546875" style="100" customWidth="1"/>
    <col min="15645" max="15645" width="13" style="100" customWidth="1"/>
    <col min="15646" max="15655" width="9.109375" style="100"/>
    <col min="15656" max="15656" width="18.5546875" style="100" bestFit="1" customWidth="1"/>
    <col min="15657" max="15657" width="10.44140625" style="100" customWidth="1"/>
    <col min="15658" max="15658" width="12.109375" style="100" customWidth="1"/>
    <col min="15659" max="15659" width="9.5546875" style="100" customWidth="1"/>
    <col min="15660" max="15660" width="9.109375" style="100"/>
    <col min="15661" max="15661" width="12" style="100" customWidth="1"/>
    <col min="15662" max="15662" width="12.109375" style="100" customWidth="1"/>
    <col min="15663" max="15663" width="8.88671875" style="100" customWidth="1"/>
    <col min="15664" max="15665" width="9.109375" style="100"/>
    <col min="15666" max="15666" width="16" style="100" customWidth="1"/>
    <col min="15667" max="15677" width="9.109375" style="100"/>
    <col min="15678" max="15678" width="9.6640625" style="100" customWidth="1"/>
    <col min="15679" max="15679" width="9.109375" style="100"/>
    <col min="15680" max="15680" width="10.33203125" style="100" customWidth="1"/>
    <col min="15681" max="15681" width="8.44140625" style="100" bestFit="1" customWidth="1"/>
    <col min="15682" max="15682" width="11.5546875" style="100" customWidth="1"/>
    <col min="15683" max="15683" width="11.109375" style="100" customWidth="1"/>
    <col min="15684" max="15684" width="12" style="100" customWidth="1"/>
    <col min="15685" max="15685" width="12.33203125" style="100" customWidth="1"/>
    <col min="15686" max="15686" width="9.88671875" style="100" bestFit="1" customWidth="1"/>
    <col min="15687" max="15687" width="9.5546875" style="100" bestFit="1" customWidth="1"/>
    <col min="15688" max="15688" width="6.5546875" style="100" bestFit="1" customWidth="1"/>
    <col min="15689" max="15689" width="14" style="100" bestFit="1" customWidth="1"/>
    <col min="15690" max="15872" width="9.109375" style="100"/>
    <col min="15873" max="15873" width="6.88671875" style="100" customWidth="1"/>
    <col min="15874" max="15874" width="8.5546875" style="100" bestFit="1" customWidth="1"/>
    <col min="15875" max="15876" width="13.109375" style="100" bestFit="1" customWidth="1"/>
    <col min="15877" max="15877" width="7" style="100" bestFit="1" customWidth="1"/>
    <col min="15878" max="15882" width="14.33203125" style="100" customWidth="1"/>
    <col min="15883" max="15883" width="9.5546875" style="100" customWidth="1"/>
    <col min="15884" max="15884" width="12.6640625" style="100" customWidth="1"/>
    <col min="15885" max="15885" width="9.5546875" style="100" customWidth="1"/>
    <col min="15886" max="15887" width="9.109375" style="100"/>
    <col min="15888" max="15889" width="9.6640625" style="100" customWidth="1"/>
    <col min="15890" max="15890" width="13.88671875" style="100" customWidth="1"/>
    <col min="15891" max="15891" width="13.5546875" style="100" customWidth="1"/>
    <col min="15892" max="15893" width="13.33203125" style="100" customWidth="1"/>
    <col min="15894" max="15894" width="13.5546875" style="100" customWidth="1"/>
    <col min="15895" max="15895" width="13.33203125" style="100" customWidth="1"/>
    <col min="15896" max="15897" width="8.44140625" style="100" customWidth="1"/>
    <col min="15898" max="15898" width="9.88671875" style="100" customWidth="1"/>
    <col min="15899" max="15899" width="10.109375" style="100" customWidth="1"/>
    <col min="15900" max="15900" width="13.5546875" style="100" customWidth="1"/>
    <col min="15901" max="15901" width="13" style="100" customWidth="1"/>
    <col min="15902" max="15911" width="9.109375" style="100"/>
    <col min="15912" max="15912" width="18.5546875" style="100" bestFit="1" customWidth="1"/>
    <col min="15913" max="15913" width="10.44140625" style="100" customWidth="1"/>
    <col min="15914" max="15914" width="12.109375" style="100" customWidth="1"/>
    <col min="15915" max="15915" width="9.5546875" style="100" customWidth="1"/>
    <col min="15916" max="15916" width="9.109375" style="100"/>
    <col min="15917" max="15917" width="12" style="100" customWidth="1"/>
    <col min="15918" max="15918" width="12.109375" style="100" customWidth="1"/>
    <col min="15919" max="15919" width="8.88671875" style="100" customWidth="1"/>
    <col min="15920" max="15921" width="9.109375" style="100"/>
    <col min="15922" max="15922" width="16" style="100" customWidth="1"/>
    <col min="15923" max="15933" width="9.109375" style="100"/>
    <col min="15934" max="15934" width="9.6640625" style="100" customWidth="1"/>
    <col min="15935" max="15935" width="9.109375" style="100"/>
    <col min="15936" max="15936" width="10.33203125" style="100" customWidth="1"/>
    <col min="15937" max="15937" width="8.44140625" style="100" bestFit="1" customWidth="1"/>
    <col min="15938" max="15938" width="11.5546875" style="100" customWidth="1"/>
    <col min="15939" max="15939" width="11.109375" style="100" customWidth="1"/>
    <col min="15940" max="15940" width="12" style="100" customWidth="1"/>
    <col min="15941" max="15941" width="12.33203125" style="100" customWidth="1"/>
    <col min="15942" max="15942" width="9.88671875" style="100" bestFit="1" customWidth="1"/>
    <col min="15943" max="15943" width="9.5546875" style="100" bestFit="1" customWidth="1"/>
    <col min="15944" max="15944" width="6.5546875" style="100" bestFit="1" customWidth="1"/>
    <col min="15945" max="15945" width="14" style="100" bestFit="1" customWidth="1"/>
    <col min="15946" max="16128" width="9.109375" style="100"/>
    <col min="16129" max="16129" width="6.88671875" style="100" customWidth="1"/>
    <col min="16130" max="16130" width="8.5546875" style="100" bestFit="1" customWidth="1"/>
    <col min="16131" max="16132" width="13.109375" style="100" bestFit="1" customWidth="1"/>
    <col min="16133" max="16133" width="7" style="100" bestFit="1" customWidth="1"/>
    <col min="16134" max="16138" width="14.33203125" style="100" customWidth="1"/>
    <col min="16139" max="16139" width="9.5546875" style="100" customWidth="1"/>
    <col min="16140" max="16140" width="12.6640625" style="100" customWidth="1"/>
    <col min="16141" max="16141" width="9.5546875" style="100" customWidth="1"/>
    <col min="16142" max="16143" width="9.109375" style="100"/>
    <col min="16144" max="16145" width="9.6640625" style="100" customWidth="1"/>
    <col min="16146" max="16146" width="13.88671875" style="100" customWidth="1"/>
    <col min="16147" max="16147" width="13.5546875" style="100" customWidth="1"/>
    <col min="16148" max="16149" width="13.33203125" style="100" customWidth="1"/>
    <col min="16150" max="16150" width="13.5546875" style="100" customWidth="1"/>
    <col min="16151" max="16151" width="13.33203125" style="100" customWidth="1"/>
    <col min="16152" max="16153" width="8.44140625" style="100" customWidth="1"/>
    <col min="16154" max="16154" width="9.88671875" style="100" customWidth="1"/>
    <col min="16155" max="16155" width="10.109375" style="100" customWidth="1"/>
    <col min="16156" max="16156" width="13.5546875" style="100" customWidth="1"/>
    <col min="16157" max="16157" width="13" style="100" customWidth="1"/>
    <col min="16158" max="16167" width="9.109375" style="100"/>
    <col min="16168" max="16168" width="18.5546875" style="100" bestFit="1" customWidth="1"/>
    <col min="16169" max="16169" width="10.44140625" style="100" customWidth="1"/>
    <col min="16170" max="16170" width="12.109375" style="100" customWidth="1"/>
    <col min="16171" max="16171" width="9.5546875" style="100" customWidth="1"/>
    <col min="16172" max="16172" width="9.109375" style="100"/>
    <col min="16173" max="16173" width="12" style="100" customWidth="1"/>
    <col min="16174" max="16174" width="12.109375" style="100" customWidth="1"/>
    <col min="16175" max="16175" width="8.88671875" style="100" customWidth="1"/>
    <col min="16176" max="16177" width="9.109375" style="100"/>
    <col min="16178" max="16178" width="16" style="100" customWidth="1"/>
    <col min="16179" max="16189" width="9.109375" style="100"/>
    <col min="16190" max="16190" width="9.6640625" style="100" customWidth="1"/>
    <col min="16191" max="16191" width="9.109375" style="100"/>
    <col min="16192" max="16192" width="10.33203125" style="100" customWidth="1"/>
    <col min="16193" max="16193" width="8.44140625" style="100" bestFit="1" customWidth="1"/>
    <col min="16194" max="16194" width="11.5546875" style="100" customWidth="1"/>
    <col min="16195" max="16195" width="11.109375" style="100" customWidth="1"/>
    <col min="16196" max="16196" width="12" style="100" customWidth="1"/>
    <col min="16197" max="16197" width="12.33203125" style="100" customWidth="1"/>
    <col min="16198" max="16198" width="9.88671875" style="100" bestFit="1" customWidth="1"/>
    <col min="16199" max="16199" width="9.5546875" style="100" bestFit="1" customWidth="1"/>
    <col min="16200" max="16200" width="6.5546875" style="100" bestFit="1" customWidth="1"/>
    <col min="16201" max="16201" width="14" style="100" bestFit="1" customWidth="1"/>
    <col min="16202" max="16384" width="9.109375" style="100"/>
  </cols>
  <sheetData>
    <row r="1" spans="1:73" ht="24.6">
      <c r="B1" s="130" t="s">
        <v>5501</v>
      </c>
      <c r="O1" s="73"/>
    </row>
    <row r="2" spans="1:73">
      <c r="B2" s="71" t="s">
        <v>200</v>
      </c>
      <c r="O2" s="73"/>
    </row>
    <row r="3" spans="1:73">
      <c r="B3" s="72">
        <v>45625</v>
      </c>
      <c r="O3" s="73"/>
    </row>
    <row r="4" spans="1:73">
      <c r="B4" s="71" t="s">
        <v>3521</v>
      </c>
      <c r="C4" s="101" t="s">
        <v>3963</v>
      </c>
      <c r="O4" s="73"/>
    </row>
    <row r="5" spans="1:73">
      <c r="C5" s="102" t="str">
        <f ca="1">CONCATENATE("Copyright © 2007-",YEAR(TODAY())," Jeff Bigler &lt;mrbigler @ mrbigler.com&gt; or &lt;jeff @ jeffbigler.org&gt;")</f>
        <v>Copyright © 2007-2025 Jeff Bigler &lt;mrbigler @ mrbigler.com&gt; or &lt;jeff @ jeffbigler.org&gt;</v>
      </c>
      <c r="O5" s="73"/>
    </row>
    <row r="6" spans="1:73">
      <c r="O6" s="73"/>
    </row>
    <row r="7" spans="1:73">
      <c r="A7" s="151" t="s">
        <v>3964</v>
      </c>
      <c r="B7" s="151" t="s">
        <v>3965</v>
      </c>
      <c r="C7" s="151" t="s">
        <v>5502</v>
      </c>
      <c r="D7" s="151" t="s">
        <v>5503</v>
      </c>
      <c r="E7" s="151" t="s">
        <v>5504</v>
      </c>
      <c r="F7" s="151" t="s">
        <v>3953</v>
      </c>
      <c r="G7" s="151" t="s">
        <v>5505</v>
      </c>
      <c r="H7" s="151" t="s">
        <v>5506</v>
      </c>
      <c r="I7" s="151" t="s">
        <v>5507</v>
      </c>
      <c r="J7" s="151" t="s">
        <v>5508</v>
      </c>
      <c r="K7" s="151" t="s">
        <v>3954</v>
      </c>
      <c r="L7" s="151" t="s">
        <v>5509</v>
      </c>
      <c r="M7" s="151" t="s">
        <v>3955</v>
      </c>
      <c r="N7" s="151" t="s">
        <v>3956</v>
      </c>
      <c r="O7" s="151" t="s">
        <v>5510</v>
      </c>
      <c r="P7" s="151" t="s">
        <v>3957</v>
      </c>
      <c r="Q7" s="151" t="s">
        <v>3958</v>
      </c>
      <c r="R7" s="151" t="s">
        <v>5511</v>
      </c>
      <c r="S7" s="151" t="s">
        <v>5512</v>
      </c>
      <c r="T7" s="151" t="s">
        <v>5513</v>
      </c>
      <c r="U7" s="151" t="s">
        <v>3959</v>
      </c>
      <c r="V7" s="151" t="s">
        <v>5514</v>
      </c>
      <c r="W7" s="151" t="s">
        <v>5515</v>
      </c>
      <c r="X7" s="151" t="s">
        <v>5516</v>
      </c>
      <c r="Y7" s="151" t="s">
        <v>3960</v>
      </c>
      <c r="Z7" s="151" t="s">
        <v>3962</v>
      </c>
      <c r="AA7" s="151" t="s">
        <v>5517</v>
      </c>
      <c r="AB7" s="153" t="s">
        <v>5518</v>
      </c>
      <c r="AC7" s="153" t="s">
        <v>5519</v>
      </c>
      <c r="AD7" s="151" t="s">
        <v>5520</v>
      </c>
      <c r="AE7" s="151" t="s">
        <v>5521</v>
      </c>
      <c r="AF7" s="151" t="s">
        <v>5522</v>
      </c>
      <c r="AG7" s="147" t="s">
        <v>5523</v>
      </c>
      <c r="AH7" s="147" t="s">
        <v>3961</v>
      </c>
      <c r="AI7" s="147" t="s">
        <v>5524</v>
      </c>
      <c r="AJ7" s="147" t="s">
        <v>5525</v>
      </c>
      <c r="AK7" s="147" t="s">
        <v>5526</v>
      </c>
      <c r="AL7" s="147" t="s">
        <v>5527</v>
      </c>
      <c r="AM7" s="151" t="s">
        <v>5528</v>
      </c>
      <c r="AN7" s="151" t="s">
        <v>5529</v>
      </c>
      <c r="AO7" s="151" t="s">
        <v>5530</v>
      </c>
      <c r="AP7" s="151" t="s">
        <v>5531</v>
      </c>
      <c r="AQ7" s="151" t="s">
        <v>5532</v>
      </c>
      <c r="AR7" s="151" t="s">
        <v>5533</v>
      </c>
      <c r="AS7" s="151" t="s">
        <v>5534</v>
      </c>
      <c r="AT7" s="151" t="s">
        <v>5535</v>
      </c>
      <c r="AU7" s="151" t="s">
        <v>5536</v>
      </c>
      <c r="AV7" s="151" t="s">
        <v>5537</v>
      </c>
      <c r="AW7" s="151" t="s">
        <v>5538</v>
      </c>
      <c r="AX7" s="151" t="s">
        <v>5539</v>
      </c>
      <c r="AY7" s="149" t="s">
        <v>5540</v>
      </c>
      <c r="AZ7" s="149" t="s">
        <v>5541</v>
      </c>
      <c r="BA7" s="149" t="s">
        <v>5542</v>
      </c>
      <c r="BB7" s="149" t="s">
        <v>5543</v>
      </c>
      <c r="BC7" s="147" t="s">
        <v>5544</v>
      </c>
      <c r="BD7" s="147" t="s">
        <v>5545</v>
      </c>
      <c r="BE7" s="147" t="s">
        <v>5546</v>
      </c>
      <c r="BF7" s="147" t="s">
        <v>5547</v>
      </c>
      <c r="BG7" s="147" t="s">
        <v>5548</v>
      </c>
      <c r="BH7" s="147" t="s">
        <v>5549</v>
      </c>
      <c r="BI7" s="147" t="s">
        <v>5550</v>
      </c>
      <c r="BJ7" s="147" t="s">
        <v>5551</v>
      </c>
      <c r="BK7" s="147" t="s">
        <v>5552</v>
      </c>
      <c r="BL7" s="147" t="s">
        <v>5553</v>
      </c>
      <c r="BM7" s="147" t="s">
        <v>5554</v>
      </c>
      <c r="BN7" s="147" t="s">
        <v>5555</v>
      </c>
      <c r="BO7" s="147" t="s">
        <v>5556</v>
      </c>
      <c r="BP7" s="147" t="s">
        <v>5557</v>
      </c>
      <c r="BQ7" s="147" t="s">
        <v>5558</v>
      </c>
      <c r="BR7" s="147" t="s">
        <v>5559</v>
      </c>
      <c r="BS7" s="147" t="s">
        <v>5560</v>
      </c>
      <c r="BT7" s="147" t="s">
        <v>5561</v>
      </c>
      <c r="BU7" s="147" t="s">
        <v>5562</v>
      </c>
    </row>
    <row r="8" spans="1:73">
      <c r="A8" s="151"/>
      <c r="B8" s="151"/>
      <c r="C8" s="151"/>
      <c r="D8" s="151"/>
      <c r="E8" s="151"/>
      <c r="F8" s="148"/>
      <c r="G8" s="148"/>
      <c r="H8" s="148"/>
      <c r="I8" s="148"/>
      <c r="J8" s="148"/>
      <c r="K8" s="151"/>
      <c r="L8" s="151"/>
      <c r="M8" s="151"/>
      <c r="N8" s="151"/>
      <c r="O8" s="151"/>
      <c r="P8" s="151"/>
      <c r="Q8" s="151"/>
      <c r="R8" s="152"/>
      <c r="S8" s="152"/>
      <c r="T8" s="152"/>
      <c r="U8" s="152"/>
      <c r="V8" s="152"/>
      <c r="W8" s="152"/>
      <c r="X8" s="151"/>
      <c r="Y8" s="151"/>
      <c r="Z8" s="151"/>
      <c r="AA8" s="151"/>
      <c r="AB8" s="153"/>
      <c r="AC8" s="153"/>
      <c r="AD8" s="152"/>
      <c r="AE8" s="152"/>
      <c r="AF8" s="152"/>
      <c r="AG8" s="147"/>
      <c r="AH8" s="147"/>
      <c r="AI8" s="147"/>
      <c r="AJ8" s="147"/>
      <c r="AK8" s="147"/>
      <c r="AL8" s="147"/>
      <c r="AM8" s="152"/>
      <c r="AN8" s="152"/>
      <c r="AO8" s="152"/>
      <c r="AP8" s="152"/>
      <c r="AQ8" s="152"/>
      <c r="AR8" s="152"/>
      <c r="AS8" s="152"/>
      <c r="AT8" s="152"/>
      <c r="AU8" s="148"/>
      <c r="AV8" s="148"/>
      <c r="AW8" s="148"/>
      <c r="AX8" s="151"/>
      <c r="AY8" s="150"/>
      <c r="AZ8" s="150"/>
      <c r="BA8" s="150"/>
      <c r="BB8" s="150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</row>
    <row r="9" spans="1:73">
      <c r="A9" s="151"/>
      <c r="B9" s="151"/>
      <c r="C9" s="151"/>
      <c r="D9" s="151"/>
      <c r="E9" s="151"/>
      <c r="F9" s="148"/>
      <c r="G9" s="148"/>
      <c r="H9" s="148"/>
      <c r="I9" s="148"/>
      <c r="J9" s="148"/>
      <c r="K9" s="151"/>
      <c r="L9" s="151"/>
      <c r="M9" s="151"/>
      <c r="N9" s="151"/>
      <c r="O9" s="151"/>
      <c r="P9" s="151"/>
      <c r="Q9" s="151"/>
      <c r="R9" s="152"/>
      <c r="S9" s="152"/>
      <c r="T9" s="152"/>
      <c r="U9" s="152"/>
      <c r="V9" s="152"/>
      <c r="W9" s="152"/>
      <c r="X9" s="151"/>
      <c r="Y9" s="151"/>
      <c r="Z9" s="148"/>
      <c r="AA9" s="148"/>
      <c r="AB9" s="153"/>
      <c r="AC9" s="153" t="s">
        <v>5519</v>
      </c>
      <c r="AD9" s="152"/>
      <c r="AE9" s="152"/>
      <c r="AF9" s="152"/>
      <c r="AG9" s="147"/>
      <c r="AH9" s="147"/>
      <c r="AI9" s="147"/>
      <c r="AJ9" s="147"/>
      <c r="AK9" s="147"/>
      <c r="AL9" s="147"/>
      <c r="AM9" s="152"/>
      <c r="AN9" s="152"/>
      <c r="AO9" s="152"/>
      <c r="AP9" s="152"/>
      <c r="AQ9" s="152"/>
      <c r="AR9" s="152"/>
      <c r="AS9" s="152"/>
      <c r="AT9" s="152"/>
      <c r="AU9" s="151"/>
      <c r="AV9" s="151"/>
      <c r="AW9" s="151"/>
      <c r="AX9" s="151"/>
      <c r="AY9" s="150"/>
      <c r="AZ9" s="150"/>
      <c r="BA9" s="150"/>
      <c r="BB9" s="150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</row>
    <row r="10" spans="1:73">
      <c r="A10" s="105">
        <v>1</v>
      </c>
      <c r="B10" s="131" t="s">
        <v>3232</v>
      </c>
      <c r="C10" s="105">
        <v>1</v>
      </c>
      <c r="D10" s="105" t="s">
        <v>5563</v>
      </c>
      <c r="E10" s="105">
        <v>1</v>
      </c>
      <c r="F10" s="133" t="s">
        <v>3234</v>
      </c>
      <c r="G10" s="105" t="s">
        <v>5564</v>
      </c>
      <c r="H10" s="105" t="s">
        <v>5565</v>
      </c>
      <c r="I10" s="105" t="s">
        <v>5566</v>
      </c>
      <c r="J10" s="105" t="s">
        <v>5567</v>
      </c>
      <c r="K10" s="134" t="str">
        <f>TEXT(ROUND(L10,3),"0.000")</f>
        <v>1.008</v>
      </c>
      <c r="L10" s="106">
        <f>AVERAGE(1.00784,1.00811)</f>
        <v>1.0079750000000001</v>
      </c>
      <c r="M10" s="106">
        <v>-259.10000000000002</v>
      </c>
      <c r="N10" s="106">
        <v>-252.9</v>
      </c>
      <c r="O10" s="107" t="s">
        <v>5568</v>
      </c>
      <c r="P10" s="106">
        <v>6.9900000000000005E-5</v>
      </c>
      <c r="Q10" s="135">
        <v>2.2000000000000002</v>
      </c>
      <c r="R10" s="108">
        <v>13.5984</v>
      </c>
      <c r="S10" s="108" t="s">
        <v>5569</v>
      </c>
      <c r="T10" s="108"/>
      <c r="U10" s="106">
        <f>IF(COUNT(R10)=1,ROUND(R10*96.48538,0),"")</f>
        <v>1312</v>
      </c>
      <c r="V10" s="106" t="str">
        <f t="shared" ref="V10:W25" si="0">IF(COUNT(S10)=1,ROUND(S10*96.48538,0),"")</f>
        <v/>
      </c>
      <c r="W10" s="106" t="str">
        <f t="shared" si="0"/>
        <v/>
      </c>
      <c r="X10" s="109">
        <v>0.75</v>
      </c>
      <c r="Y10" s="106">
        <f>IF(COUNT(X10)=1,ROUND(X10*96.48538,0),IF(COUNTA(X10)=1,X10,""))</f>
        <v>72</v>
      </c>
      <c r="Z10" s="137" t="s">
        <v>3840</v>
      </c>
      <c r="AA10" s="110" t="s">
        <v>3840</v>
      </c>
      <c r="AB10" s="108" t="str">
        <f>CONCATENATE(E10,"s",MIN(A10,2))</f>
        <v>1s1</v>
      </c>
      <c r="AC10" s="108" t="str">
        <f>AB10</f>
        <v>1s1</v>
      </c>
      <c r="AD10" s="111">
        <v>0.79</v>
      </c>
      <c r="AE10" s="111">
        <v>1.54</v>
      </c>
      <c r="AF10" s="111">
        <v>0.32</v>
      </c>
      <c r="AG10" s="112"/>
      <c r="AH10" s="112"/>
      <c r="AI10" s="112">
        <v>37.1</v>
      </c>
      <c r="AJ10" s="112"/>
      <c r="AK10" s="112"/>
      <c r="AL10" s="112"/>
      <c r="AM10" s="111">
        <v>14.4</v>
      </c>
      <c r="AN10" s="111" t="s">
        <v>5570</v>
      </c>
      <c r="AO10" s="111" t="s">
        <v>2244</v>
      </c>
      <c r="AP10" s="111" t="s">
        <v>3839</v>
      </c>
      <c r="AQ10" s="111">
        <v>14.304</v>
      </c>
      <c r="AR10" s="111">
        <v>5.8680000000000003E-2</v>
      </c>
      <c r="AS10" s="111">
        <v>0.44935999999999998</v>
      </c>
      <c r="AT10" s="111">
        <v>0.18149999999999999</v>
      </c>
      <c r="AU10" s="108">
        <v>1400</v>
      </c>
      <c r="AV10" s="108">
        <v>108000</v>
      </c>
      <c r="AW10" s="108">
        <v>10</v>
      </c>
      <c r="AX10" s="113"/>
      <c r="AY10" s="112" t="s">
        <v>5571</v>
      </c>
      <c r="AZ10" s="112" t="s">
        <v>5572</v>
      </c>
      <c r="BA10" s="112" t="s">
        <v>5573</v>
      </c>
      <c r="BB10" s="112" t="s">
        <v>5574</v>
      </c>
      <c r="BC10" s="112"/>
      <c r="BD10" s="112" t="s">
        <v>5575</v>
      </c>
      <c r="BE10" s="112" t="s">
        <v>5576</v>
      </c>
      <c r="BF10" s="112" t="s">
        <v>5577</v>
      </c>
      <c r="BG10" s="112" t="s">
        <v>5577</v>
      </c>
      <c r="BH10" s="112" t="s">
        <v>5577</v>
      </c>
      <c r="BI10" s="112" t="s">
        <v>5577</v>
      </c>
      <c r="BJ10" s="112" t="s">
        <v>5578</v>
      </c>
      <c r="BK10" s="112" t="s">
        <v>5579</v>
      </c>
      <c r="BL10" s="112" t="s">
        <v>124</v>
      </c>
      <c r="BM10" s="112">
        <v>0.7</v>
      </c>
      <c r="BN10" s="112">
        <v>218</v>
      </c>
      <c r="BO10" s="112">
        <v>1766</v>
      </c>
      <c r="BP10" s="114">
        <v>10.445604203273597</v>
      </c>
      <c r="BQ10" s="112">
        <v>3.1</v>
      </c>
      <c r="BR10" s="112">
        <v>12</v>
      </c>
      <c r="BS10" s="112"/>
      <c r="BT10" s="112"/>
      <c r="BU10" s="112"/>
    </row>
    <row r="11" spans="1:73">
      <c r="A11" s="105">
        <v>2</v>
      </c>
      <c r="B11" s="131" t="s">
        <v>3233</v>
      </c>
      <c r="C11" s="105">
        <v>18</v>
      </c>
      <c r="D11" s="105" t="s">
        <v>5580</v>
      </c>
      <c r="E11" s="105">
        <v>1</v>
      </c>
      <c r="F11" s="133" t="s">
        <v>3235</v>
      </c>
      <c r="G11" s="105" t="s">
        <v>3235</v>
      </c>
      <c r="H11" s="105" t="s">
        <v>5581</v>
      </c>
      <c r="I11" s="105" t="s">
        <v>5582</v>
      </c>
      <c r="J11" s="105" t="s">
        <v>5583</v>
      </c>
      <c r="K11" s="134" t="str">
        <f>TEXT(ROUND(L11,3),"0.000")</f>
        <v>4.003</v>
      </c>
      <c r="L11" s="106">
        <v>4.0026020000000004</v>
      </c>
      <c r="M11" s="106">
        <v>-272.2</v>
      </c>
      <c r="N11" s="106">
        <v>-268.89999999999998</v>
      </c>
      <c r="O11" s="107" t="s">
        <v>5568</v>
      </c>
      <c r="P11" s="106">
        <v>1.7899999999999999E-4</v>
      </c>
      <c r="Q11" s="135"/>
      <c r="R11" s="108">
        <v>24.587399999999999</v>
      </c>
      <c r="S11" s="108">
        <v>54.415999999999997</v>
      </c>
      <c r="T11" s="108"/>
      <c r="U11" s="106">
        <f t="shared" ref="U11:W74" si="1">IF(COUNT(R11)=1,ROUND(R11*96.48538,0),"")</f>
        <v>2372</v>
      </c>
      <c r="V11" s="106">
        <f t="shared" si="0"/>
        <v>5250</v>
      </c>
      <c r="W11" s="106" t="str">
        <f t="shared" si="0"/>
        <v/>
      </c>
      <c r="X11" s="109" t="s">
        <v>3841</v>
      </c>
      <c r="Y11" s="106" t="str">
        <f t="shared" ref="Y11:Y74" si="2">IF(COUNT(X11)=1,ROUND(X11*96.48538,0),IF(COUNTA(X11)=1,X11,""))</f>
        <v>&lt;0</v>
      </c>
      <c r="Z11" s="137" t="s">
        <v>3842</v>
      </c>
      <c r="AA11" s="115"/>
      <c r="AB11" s="108" t="str">
        <f>CONCATENATE(E11,"s",MIN(A11,2))</f>
        <v>1s2</v>
      </c>
      <c r="AC11" s="108" t="str">
        <f t="shared" ref="AC11:AC74" si="3">AB11</f>
        <v>1s2</v>
      </c>
      <c r="AD11" s="111">
        <v>0.49</v>
      </c>
      <c r="AE11" s="111" t="s">
        <v>3839</v>
      </c>
      <c r="AF11" s="111">
        <v>0.93</v>
      </c>
      <c r="AG11" s="112"/>
      <c r="AH11" s="112"/>
      <c r="AI11" s="112">
        <v>31</v>
      </c>
      <c r="AJ11" s="112"/>
      <c r="AK11" s="112"/>
      <c r="AL11" s="112"/>
      <c r="AM11" s="111">
        <v>19.5</v>
      </c>
      <c r="AN11" s="111" t="s">
        <v>5570</v>
      </c>
      <c r="AO11" s="111" t="s">
        <v>5584</v>
      </c>
      <c r="AP11" s="111" t="s">
        <v>3839</v>
      </c>
      <c r="AQ11" s="111">
        <v>5.1929999999999996</v>
      </c>
      <c r="AR11" s="111" t="s">
        <v>3839</v>
      </c>
      <c r="AS11" s="111">
        <v>8.4500000000000006E-2</v>
      </c>
      <c r="AT11" s="111">
        <v>0.152</v>
      </c>
      <c r="AU11" s="108">
        <v>8.0000000000000002E-3</v>
      </c>
      <c r="AV11" s="108">
        <v>7.0000000000000003E-16</v>
      </c>
      <c r="AW11" s="108"/>
      <c r="AX11" s="113"/>
      <c r="AY11" s="112" t="s">
        <v>5585</v>
      </c>
      <c r="AZ11" s="112" t="s">
        <v>5572</v>
      </c>
      <c r="BA11" s="112" t="s">
        <v>5586</v>
      </c>
      <c r="BB11" s="112"/>
      <c r="BC11" s="112"/>
      <c r="BD11" s="112" t="s">
        <v>5587</v>
      </c>
      <c r="BE11" s="112" t="s">
        <v>5577</v>
      </c>
      <c r="BF11" s="112" t="s">
        <v>5577</v>
      </c>
      <c r="BG11" s="112" t="s">
        <v>5577</v>
      </c>
      <c r="BH11" s="112" t="s">
        <v>5577</v>
      </c>
      <c r="BI11" s="112" t="s">
        <v>5577</v>
      </c>
      <c r="BJ11" s="112" t="s">
        <v>5577</v>
      </c>
      <c r="BK11" s="112" t="s">
        <v>5577</v>
      </c>
      <c r="BL11" s="112" t="s">
        <v>5577</v>
      </c>
      <c r="BM11" s="112">
        <v>0.19800000000000001</v>
      </c>
      <c r="BN11" s="112">
        <v>0</v>
      </c>
      <c r="BO11" s="112">
        <v>1895</v>
      </c>
      <c r="BP11" s="114">
        <v>9.4345689040341973</v>
      </c>
      <c r="BQ11" s="112">
        <v>-2.1</v>
      </c>
      <c r="BR11" s="112">
        <v>5.2</v>
      </c>
      <c r="BS11" s="112"/>
      <c r="BT11" s="112" t="s">
        <v>5588</v>
      </c>
      <c r="BU11" s="112" t="s">
        <v>5588</v>
      </c>
    </row>
    <row r="12" spans="1:73">
      <c r="A12" s="105">
        <v>3</v>
      </c>
      <c r="B12" s="131" t="s">
        <v>3242</v>
      </c>
      <c r="C12" s="105">
        <v>1</v>
      </c>
      <c r="D12" s="105" t="s">
        <v>5563</v>
      </c>
      <c r="E12" s="105">
        <v>2</v>
      </c>
      <c r="F12" s="133" t="s">
        <v>3248</v>
      </c>
      <c r="G12" s="105" t="s">
        <v>3248</v>
      </c>
      <c r="H12" s="105" t="s">
        <v>3843</v>
      </c>
      <c r="I12" s="105" t="s">
        <v>5589</v>
      </c>
      <c r="J12" s="105" t="s">
        <v>5589</v>
      </c>
      <c r="K12" s="134" t="str">
        <f>TEXT(ROUND(L12,3),"0.000")</f>
        <v>6.968</v>
      </c>
      <c r="L12" s="106">
        <f>AVERAGE(6.938,6.997)</f>
        <v>6.9674999999999994</v>
      </c>
      <c r="M12" s="106">
        <v>180.5</v>
      </c>
      <c r="N12" s="106">
        <v>1342</v>
      </c>
      <c r="O12" s="107" t="s">
        <v>5590</v>
      </c>
      <c r="P12" s="106">
        <v>0.54300000000000004</v>
      </c>
      <c r="Q12" s="135">
        <v>0.98</v>
      </c>
      <c r="R12" s="108">
        <v>5.3917000000000002</v>
      </c>
      <c r="S12" s="108">
        <v>76.638000000000005</v>
      </c>
      <c r="T12" s="108">
        <v>122.45099999999999</v>
      </c>
      <c r="U12" s="106">
        <f t="shared" si="1"/>
        <v>520</v>
      </c>
      <c r="V12" s="106">
        <f t="shared" si="0"/>
        <v>7394</v>
      </c>
      <c r="W12" s="106">
        <f t="shared" si="0"/>
        <v>11815</v>
      </c>
      <c r="X12" s="109">
        <v>0.62</v>
      </c>
      <c r="Y12" s="106">
        <f t="shared" si="2"/>
        <v>60</v>
      </c>
      <c r="Z12" s="137" t="s">
        <v>3844</v>
      </c>
      <c r="AA12" s="110" t="s">
        <v>3844</v>
      </c>
      <c r="AB12" s="108" t="str">
        <f>CONCATENATE("[",B$11,"] ",E12,"s",MIN(A12-A$11,2))</f>
        <v>[He] 2s1</v>
      </c>
      <c r="AC12" s="108" t="str">
        <f t="shared" si="3"/>
        <v>[He] 2s1</v>
      </c>
      <c r="AD12" s="111">
        <v>2.0499999999999998</v>
      </c>
      <c r="AE12" s="111">
        <v>0.76</v>
      </c>
      <c r="AF12" s="111">
        <v>1.23</v>
      </c>
      <c r="AG12" s="112"/>
      <c r="AH12" s="112"/>
      <c r="AI12" s="112">
        <v>152</v>
      </c>
      <c r="AJ12" s="112">
        <v>90</v>
      </c>
      <c r="AK12" s="112"/>
      <c r="AL12" s="112"/>
      <c r="AM12" s="111">
        <v>13.1</v>
      </c>
      <c r="AN12" s="111" t="s">
        <v>5591</v>
      </c>
      <c r="AO12" s="111" t="s">
        <v>5592</v>
      </c>
      <c r="AP12" s="111">
        <v>0.108</v>
      </c>
      <c r="AQ12" s="111">
        <v>3.6</v>
      </c>
      <c r="AR12" s="111">
        <v>3</v>
      </c>
      <c r="AS12" s="111">
        <v>145.91999999999999</v>
      </c>
      <c r="AT12" s="111">
        <v>84.7</v>
      </c>
      <c r="AU12" s="108">
        <v>20</v>
      </c>
      <c r="AV12" s="108">
        <v>0.18</v>
      </c>
      <c r="AW12" s="108"/>
      <c r="AX12" s="113"/>
      <c r="AY12" s="112" t="s">
        <v>5593</v>
      </c>
      <c r="AZ12" s="112" t="s">
        <v>5594</v>
      </c>
      <c r="BA12" s="112" t="s">
        <v>5595</v>
      </c>
      <c r="BB12" s="112" t="s">
        <v>5596</v>
      </c>
      <c r="BC12" s="112">
        <v>0.6</v>
      </c>
      <c r="BD12" s="112" t="s">
        <v>5597</v>
      </c>
      <c r="BE12" s="112" t="s">
        <v>5598</v>
      </c>
      <c r="BF12" s="112" t="s">
        <v>5599</v>
      </c>
      <c r="BG12" s="112" t="s">
        <v>5600</v>
      </c>
      <c r="BH12" s="112" t="s">
        <v>5601</v>
      </c>
      <c r="BI12" s="112" t="s">
        <v>5599</v>
      </c>
      <c r="BJ12" s="112" t="s">
        <v>5602</v>
      </c>
      <c r="BK12" s="112" t="s">
        <v>3656</v>
      </c>
      <c r="BL12" s="112" t="s">
        <v>3704</v>
      </c>
      <c r="BM12" s="112">
        <v>24.3</v>
      </c>
      <c r="BN12" s="112">
        <v>161</v>
      </c>
      <c r="BO12" s="112">
        <v>1817</v>
      </c>
      <c r="BP12" s="114">
        <v>1.7566361082458479</v>
      </c>
      <c r="BQ12" s="112">
        <v>1.3</v>
      </c>
      <c r="BR12" s="112">
        <v>27</v>
      </c>
      <c r="BS12" s="112"/>
      <c r="BT12" s="112"/>
      <c r="BU12" s="112"/>
    </row>
    <row r="13" spans="1:73">
      <c r="A13" s="105">
        <v>4</v>
      </c>
      <c r="B13" s="131" t="s">
        <v>3243</v>
      </c>
      <c r="C13" s="105">
        <v>2</v>
      </c>
      <c r="D13" s="105" t="s">
        <v>5603</v>
      </c>
      <c r="E13" s="105">
        <v>2</v>
      </c>
      <c r="F13" s="133" t="s">
        <v>3249</v>
      </c>
      <c r="G13" s="105" t="s">
        <v>3249</v>
      </c>
      <c r="H13" s="105" t="s">
        <v>5604</v>
      </c>
      <c r="I13" s="105" t="s">
        <v>5605</v>
      </c>
      <c r="J13" s="105" t="s">
        <v>5606</v>
      </c>
      <c r="K13" s="134" t="str">
        <f>TEXT(ROUND(L13,3),"0.000")</f>
        <v>9.012</v>
      </c>
      <c r="L13" s="106">
        <v>9.0121830999999997</v>
      </c>
      <c r="M13" s="106">
        <v>1278</v>
      </c>
      <c r="N13" s="106">
        <v>2970</v>
      </c>
      <c r="O13" s="107" t="s">
        <v>5590</v>
      </c>
      <c r="P13" s="106">
        <v>1.85</v>
      </c>
      <c r="Q13" s="135">
        <v>1.57</v>
      </c>
      <c r="R13" s="108">
        <v>9.3225999999999996</v>
      </c>
      <c r="S13" s="108">
        <v>18.210999999999999</v>
      </c>
      <c r="T13" s="108">
        <v>153.893</v>
      </c>
      <c r="U13" s="106">
        <f t="shared" si="1"/>
        <v>899</v>
      </c>
      <c r="V13" s="106">
        <f t="shared" si="0"/>
        <v>1757</v>
      </c>
      <c r="W13" s="106">
        <f t="shared" si="0"/>
        <v>14848</v>
      </c>
      <c r="X13" s="109" t="s">
        <v>3841</v>
      </c>
      <c r="Y13" s="106" t="str">
        <f t="shared" si="2"/>
        <v>&lt;0</v>
      </c>
      <c r="Z13" s="137" t="s">
        <v>3845</v>
      </c>
      <c r="AA13" s="110" t="s">
        <v>3845</v>
      </c>
      <c r="AB13" s="108" t="str">
        <f>CONCATENATE("[",B$11,"] ",E13,"s",MIN(A13-A$11,2))</f>
        <v>[He] 2s2</v>
      </c>
      <c r="AC13" s="108" t="str">
        <f t="shared" si="3"/>
        <v>[He] 2s2</v>
      </c>
      <c r="AD13" s="111">
        <v>1.4</v>
      </c>
      <c r="AE13" s="111">
        <v>0.45</v>
      </c>
      <c r="AF13" s="111">
        <v>0.9</v>
      </c>
      <c r="AG13" s="112"/>
      <c r="AH13" s="112"/>
      <c r="AI13" s="112">
        <v>112</v>
      </c>
      <c r="AJ13" s="112"/>
      <c r="AK13" s="112">
        <v>59</v>
      </c>
      <c r="AL13" s="112"/>
      <c r="AM13" s="111">
        <v>5</v>
      </c>
      <c r="AN13" s="111" t="s">
        <v>5570</v>
      </c>
      <c r="AO13" s="111" t="s">
        <v>5607</v>
      </c>
      <c r="AP13" s="111">
        <v>0.313</v>
      </c>
      <c r="AQ13" s="111">
        <v>1.82</v>
      </c>
      <c r="AR13" s="111">
        <v>12.2</v>
      </c>
      <c r="AS13" s="111">
        <v>292.39999999999998</v>
      </c>
      <c r="AT13" s="111">
        <v>200</v>
      </c>
      <c r="AU13" s="108">
        <v>2.8</v>
      </c>
      <c r="AV13" s="108">
        <v>5.5999999999999997E-6</v>
      </c>
      <c r="AW13" s="108"/>
      <c r="AX13" s="113"/>
      <c r="AY13" s="112" t="s">
        <v>5608</v>
      </c>
      <c r="AZ13" s="112" t="s">
        <v>5609</v>
      </c>
      <c r="BA13" s="112" t="s">
        <v>5610</v>
      </c>
      <c r="BB13" s="112" t="s">
        <v>5574</v>
      </c>
      <c r="BC13" s="112"/>
      <c r="BD13" s="112" t="s">
        <v>5611</v>
      </c>
      <c r="BE13" s="112" t="s">
        <v>5612</v>
      </c>
      <c r="BF13" s="112" t="s">
        <v>5577</v>
      </c>
      <c r="BG13" s="112" t="s">
        <v>5613</v>
      </c>
      <c r="BH13" s="112" t="s">
        <v>5577</v>
      </c>
      <c r="BI13" s="112" t="s">
        <v>5614</v>
      </c>
      <c r="BJ13" s="112" t="s">
        <v>5615</v>
      </c>
      <c r="BK13" s="112" t="s">
        <v>704</v>
      </c>
      <c r="BL13" s="112" t="s">
        <v>5616</v>
      </c>
      <c r="BM13" s="112">
        <v>5.6</v>
      </c>
      <c r="BN13" s="112">
        <v>324</v>
      </c>
      <c r="BO13" s="112">
        <v>1797</v>
      </c>
      <c r="BP13" s="114">
        <v>-0.13667713987954408</v>
      </c>
      <c r="BQ13" s="112">
        <v>0.4</v>
      </c>
      <c r="BR13" s="112">
        <v>530</v>
      </c>
      <c r="BS13" s="112">
        <v>59</v>
      </c>
      <c r="BT13" s="112" t="s">
        <v>5617</v>
      </c>
      <c r="BU13" s="112" t="s">
        <v>5617</v>
      </c>
    </row>
    <row r="14" spans="1:73">
      <c r="A14" s="105">
        <v>5</v>
      </c>
      <c r="B14" s="131" t="s">
        <v>3244</v>
      </c>
      <c r="C14" s="105">
        <v>13</v>
      </c>
      <c r="D14" s="105" t="s">
        <v>5618</v>
      </c>
      <c r="E14" s="105">
        <v>2</v>
      </c>
      <c r="F14" s="133" t="s">
        <v>3250</v>
      </c>
      <c r="G14" s="105" t="s">
        <v>5619</v>
      </c>
      <c r="H14" s="105" t="s">
        <v>5620</v>
      </c>
      <c r="I14" s="105" t="s">
        <v>5621</v>
      </c>
      <c r="J14" s="105" t="s">
        <v>5621</v>
      </c>
      <c r="K14" s="134" t="str">
        <f>TEXT(ROUND(L14,2),"0.00")</f>
        <v>10.81</v>
      </c>
      <c r="L14" s="106">
        <f>AVERAGE(10.806,10.821)</f>
        <v>10.813499999999999</v>
      </c>
      <c r="M14" s="106">
        <v>2079</v>
      </c>
      <c r="N14" s="113">
        <v>2550</v>
      </c>
      <c r="O14" s="107" t="s">
        <v>5590</v>
      </c>
      <c r="P14" s="106">
        <v>2.34</v>
      </c>
      <c r="Q14" s="135">
        <v>2.04</v>
      </c>
      <c r="R14" s="108">
        <v>8.298</v>
      </c>
      <c r="S14" s="108">
        <v>25.154</v>
      </c>
      <c r="T14" s="108">
        <v>37.93</v>
      </c>
      <c r="U14" s="106">
        <f t="shared" si="1"/>
        <v>801</v>
      </c>
      <c r="V14" s="106">
        <f t="shared" si="0"/>
        <v>2427</v>
      </c>
      <c r="W14" s="106">
        <f t="shared" si="0"/>
        <v>3660</v>
      </c>
      <c r="X14" s="109">
        <v>0.28000000000000003</v>
      </c>
      <c r="Y14" s="106">
        <f t="shared" si="2"/>
        <v>27</v>
      </c>
      <c r="Z14" s="137" t="s">
        <v>3846</v>
      </c>
      <c r="AA14" s="110" t="s">
        <v>3846</v>
      </c>
      <c r="AB14" s="108" t="str">
        <f t="shared" ref="AB14:AB19" si="4">CONCATENATE(AB$13," ",E14,"p",MIN(A14-A$13,6))</f>
        <v>[He] 2s2 2p1</v>
      </c>
      <c r="AC14" s="108" t="str">
        <f t="shared" si="3"/>
        <v>[He] 2s2 2p1</v>
      </c>
      <c r="AD14" s="111">
        <v>1.17</v>
      </c>
      <c r="AE14" s="111">
        <v>0.23</v>
      </c>
      <c r="AF14" s="111">
        <v>0.82</v>
      </c>
      <c r="AG14" s="112"/>
      <c r="AH14" s="112"/>
      <c r="AI14" s="112">
        <v>85</v>
      </c>
      <c r="AJ14" s="112"/>
      <c r="AK14" s="112"/>
      <c r="AL14" s="112">
        <v>41</v>
      </c>
      <c r="AM14" s="111">
        <v>4.5999999999999996</v>
      </c>
      <c r="AN14" s="111" t="s">
        <v>5622</v>
      </c>
      <c r="AO14" s="111" t="s">
        <v>5623</v>
      </c>
      <c r="AP14" s="111">
        <v>9.9999999999999998E-13</v>
      </c>
      <c r="AQ14" s="111">
        <v>1.02</v>
      </c>
      <c r="AR14" s="111">
        <v>50.2</v>
      </c>
      <c r="AS14" s="111">
        <v>489.7</v>
      </c>
      <c r="AT14" s="111">
        <v>27</v>
      </c>
      <c r="AU14" s="108">
        <v>10</v>
      </c>
      <c r="AV14" s="108">
        <v>4.4400000000000004</v>
      </c>
      <c r="AW14" s="108">
        <v>6.9999999999999994E-5</v>
      </c>
      <c r="AX14" s="113" t="s">
        <v>5624</v>
      </c>
      <c r="AY14" s="112" t="s">
        <v>5625</v>
      </c>
      <c r="AZ14" s="112" t="s">
        <v>5626</v>
      </c>
      <c r="BA14" s="112" t="s">
        <v>5627</v>
      </c>
      <c r="BB14" s="112" t="s">
        <v>5628</v>
      </c>
      <c r="BC14" s="112">
        <v>9.5</v>
      </c>
      <c r="BD14" s="112" t="s">
        <v>5629</v>
      </c>
      <c r="BE14" s="112" t="s">
        <v>5630</v>
      </c>
      <c r="BF14" s="112" t="s">
        <v>5577</v>
      </c>
      <c r="BG14" s="112" t="s">
        <v>5577</v>
      </c>
      <c r="BH14" s="112" t="s">
        <v>5577</v>
      </c>
      <c r="BI14" s="112" t="s">
        <v>5577</v>
      </c>
      <c r="BJ14" s="112" t="s">
        <v>5631</v>
      </c>
      <c r="BK14" s="112" t="s">
        <v>5632</v>
      </c>
      <c r="BL14" s="112" t="s">
        <v>5633</v>
      </c>
      <c r="BM14" s="112">
        <v>3</v>
      </c>
      <c r="BN14" s="112">
        <v>573</v>
      </c>
      <c r="BO14" s="112">
        <v>1808</v>
      </c>
      <c r="BP14" s="114">
        <v>1.3263358609287514</v>
      </c>
      <c r="BQ14" s="112">
        <v>1</v>
      </c>
      <c r="BR14" s="112">
        <v>250</v>
      </c>
      <c r="BS14" s="112"/>
      <c r="BT14" s="112"/>
      <c r="BU14" s="112"/>
    </row>
    <row r="15" spans="1:73">
      <c r="A15" s="105">
        <v>6</v>
      </c>
      <c r="B15" s="131" t="s">
        <v>72</v>
      </c>
      <c r="C15" s="105">
        <v>14</v>
      </c>
      <c r="D15" s="105" t="s">
        <v>5634</v>
      </c>
      <c r="E15" s="105">
        <v>2</v>
      </c>
      <c r="F15" s="133" t="s">
        <v>71</v>
      </c>
      <c r="G15" s="105" t="s">
        <v>5635</v>
      </c>
      <c r="H15" s="105" t="s">
        <v>5636</v>
      </c>
      <c r="I15" s="105" t="s">
        <v>5637</v>
      </c>
      <c r="J15" s="105" t="s">
        <v>5638</v>
      </c>
      <c r="K15" s="134" t="str">
        <f t="shared" ref="K15:K51" si="5">TEXT(ROUND(L15,2),"0.00")</f>
        <v>12.01</v>
      </c>
      <c r="L15" s="106">
        <f>AVERAGE(12.0096,12.0116)</f>
        <v>12.0106</v>
      </c>
      <c r="M15" s="106">
        <v>3367</v>
      </c>
      <c r="N15" s="106">
        <v>4827</v>
      </c>
      <c r="O15" s="107" t="s">
        <v>5590</v>
      </c>
      <c r="P15" s="106">
        <v>2.25</v>
      </c>
      <c r="Q15" s="135">
        <v>2.5499999999999998</v>
      </c>
      <c r="R15" s="108">
        <v>11.260300000000001</v>
      </c>
      <c r="S15" s="108">
        <v>24.382999999999999</v>
      </c>
      <c r="T15" s="108">
        <v>47.887</v>
      </c>
      <c r="U15" s="106">
        <f t="shared" si="1"/>
        <v>1086</v>
      </c>
      <c r="V15" s="106">
        <f t="shared" si="0"/>
        <v>2353</v>
      </c>
      <c r="W15" s="106">
        <f t="shared" si="0"/>
        <v>4620</v>
      </c>
      <c r="X15" s="109">
        <v>1.26</v>
      </c>
      <c r="Y15" s="106">
        <f t="shared" si="2"/>
        <v>122</v>
      </c>
      <c r="Z15" s="137" t="s">
        <v>3847</v>
      </c>
      <c r="AA15" s="110" t="s">
        <v>5639</v>
      </c>
      <c r="AB15" s="108" t="str">
        <f t="shared" si="4"/>
        <v>[He] 2s2 2p2</v>
      </c>
      <c r="AC15" s="108" t="str">
        <f t="shared" si="3"/>
        <v>[He] 2s2 2p2</v>
      </c>
      <c r="AD15" s="111">
        <v>0.91</v>
      </c>
      <c r="AE15" s="111">
        <v>0.16</v>
      </c>
      <c r="AF15" s="111">
        <v>0.77</v>
      </c>
      <c r="AG15" s="112"/>
      <c r="AH15" s="112"/>
      <c r="AI15" s="112">
        <v>77.2</v>
      </c>
      <c r="AJ15" s="112"/>
      <c r="AK15" s="112"/>
      <c r="AL15" s="112"/>
      <c r="AM15" s="111">
        <v>4.58</v>
      </c>
      <c r="AN15" s="111" t="s">
        <v>5570</v>
      </c>
      <c r="AO15" s="111" t="s">
        <v>5640</v>
      </c>
      <c r="AP15" s="111">
        <v>6.0999999999999997E-4</v>
      </c>
      <c r="AQ15" s="111">
        <v>0.71</v>
      </c>
      <c r="AR15" s="111" t="s">
        <v>3839</v>
      </c>
      <c r="AS15" s="111">
        <v>355.8</v>
      </c>
      <c r="AT15" s="111">
        <v>129</v>
      </c>
      <c r="AU15" s="108">
        <v>200</v>
      </c>
      <c r="AV15" s="108">
        <v>28</v>
      </c>
      <c r="AW15" s="108">
        <v>23</v>
      </c>
      <c r="AX15" s="113" t="s">
        <v>5641</v>
      </c>
      <c r="AY15" s="112" t="s">
        <v>5642</v>
      </c>
      <c r="AZ15" s="112" t="s">
        <v>5626</v>
      </c>
      <c r="BA15" s="112" t="s">
        <v>5643</v>
      </c>
      <c r="BB15" s="112" t="s">
        <v>5644</v>
      </c>
      <c r="BC15" s="112">
        <v>0.8</v>
      </c>
      <c r="BD15" s="112" t="s">
        <v>5645</v>
      </c>
      <c r="BE15" s="112" t="s">
        <v>5646</v>
      </c>
      <c r="BF15" s="112" t="s">
        <v>5577</v>
      </c>
      <c r="BG15" s="112" t="s">
        <v>5577</v>
      </c>
      <c r="BH15" s="112" t="s">
        <v>5647</v>
      </c>
      <c r="BI15" s="112" t="s">
        <v>5577</v>
      </c>
      <c r="BJ15" s="112" t="s">
        <v>5648</v>
      </c>
      <c r="BK15" s="112" t="s">
        <v>5649</v>
      </c>
      <c r="BL15" s="112" t="s">
        <v>5650</v>
      </c>
      <c r="BM15" s="112">
        <v>1.8</v>
      </c>
      <c r="BN15" s="112">
        <v>717</v>
      </c>
      <c r="BO15" s="112"/>
      <c r="BP15" s="114">
        <v>7.0043213737826422</v>
      </c>
      <c r="BQ15" s="112">
        <v>2.2999999999999998</v>
      </c>
      <c r="BR15" s="112">
        <v>2.4</v>
      </c>
      <c r="BS15" s="112"/>
      <c r="BT15" s="112"/>
      <c r="BU15" s="112" t="s">
        <v>5588</v>
      </c>
    </row>
    <row r="16" spans="1:73">
      <c r="A16" s="105">
        <v>7</v>
      </c>
      <c r="B16" s="131" t="s">
        <v>3245</v>
      </c>
      <c r="C16" s="105">
        <v>15</v>
      </c>
      <c r="D16" s="105" t="s">
        <v>5651</v>
      </c>
      <c r="E16" s="105">
        <v>2</v>
      </c>
      <c r="F16" s="133" t="s">
        <v>3251</v>
      </c>
      <c r="G16" s="105" t="s">
        <v>5652</v>
      </c>
      <c r="H16" s="105" t="s">
        <v>5653</v>
      </c>
      <c r="I16" s="105" t="s">
        <v>5654</v>
      </c>
      <c r="J16" s="105" t="s">
        <v>5655</v>
      </c>
      <c r="K16" s="134" t="str">
        <f t="shared" si="5"/>
        <v>14.01</v>
      </c>
      <c r="L16" s="106">
        <f>AVERAGE(14.00643,14.00728)</f>
        <v>14.006855</v>
      </c>
      <c r="M16" s="106">
        <v>-209.9</v>
      </c>
      <c r="N16" s="106">
        <v>-195.8</v>
      </c>
      <c r="O16" s="107" t="s">
        <v>5568</v>
      </c>
      <c r="P16" s="106">
        <v>1.25E-3</v>
      </c>
      <c r="Q16" s="135">
        <v>3.04</v>
      </c>
      <c r="R16" s="108">
        <v>14.5341</v>
      </c>
      <c r="S16" s="108">
        <v>29.600999999999999</v>
      </c>
      <c r="T16" s="108">
        <v>47.448</v>
      </c>
      <c r="U16" s="106">
        <f t="shared" si="1"/>
        <v>1402</v>
      </c>
      <c r="V16" s="106">
        <f t="shared" si="0"/>
        <v>2856</v>
      </c>
      <c r="W16" s="106">
        <f t="shared" si="0"/>
        <v>4578</v>
      </c>
      <c r="X16" s="109" t="s">
        <v>3841</v>
      </c>
      <c r="Y16" s="106" t="str">
        <f t="shared" si="2"/>
        <v>&lt;0</v>
      </c>
      <c r="Z16" s="137" t="s">
        <v>3848</v>
      </c>
      <c r="AA16" s="110" t="s">
        <v>3848</v>
      </c>
      <c r="AB16" s="108" t="str">
        <f t="shared" si="4"/>
        <v>[He] 2s2 2p3</v>
      </c>
      <c r="AC16" s="108" t="str">
        <f t="shared" si="3"/>
        <v>[He] 2s2 2p3</v>
      </c>
      <c r="AD16" s="111">
        <v>0.75</v>
      </c>
      <c r="AE16" s="111">
        <v>1.71</v>
      </c>
      <c r="AF16" s="111">
        <v>0.75</v>
      </c>
      <c r="AG16" s="112"/>
      <c r="AH16" s="112"/>
      <c r="AI16" s="112">
        <v>70</v>
      </c>
      <c r="AJ16" s="112"/>
      <c r="AK16" s="112"/>
      <c r="AL16" s="112">
        <v>30</v>
      </c>
      <c r="AM16" s="111">
        <v>17.3</v>
      </c>
      <c r="AN16" s="111" t="s">
        <v>5570</v>
      </c>
      <c r="AO16" s="111" t="s">
        <v>5656</v>
      </c>
      <c r="AP16" s="111" t="s">
        <v>3839</v>
      </c>
      <c r="AQ16" s="111">
        <v>1.04</v>
      </c>
      <c r="AR16" s="111">
        <v>0.3604</v>
      </c>
      <c r="AS16" s="111">
        <v>2.7928000000000002</v>
      </c>
      <c r="AT16" s="111">
        <v>2.598E-2</v>
      </c>
      <c r="AU16" s="108">
        <v>19</v>
      </c>
      <c r="AV16" s="108">
        <v>50</v>
      </c>
      <c r="AW16" s="108">
        <v>2.6</v>
      </c>
      <c r="AX16" s="113"/>
      <c r="AY16" s="112" t="s">
        <v>5657</v>
      </c>
      <c r="AZ16" s="112" t="s">
        <v>5572</v>
      </c>
      <c r="BA16" s="112" t="s">
        <v>5658</v>
      </c>
      <c r="BB16" s="112"/>
      <c r="BC16" s="112"/>
      <c r="BD16" s="112" t="s">
        <v>5659</v>
      </c>
      <c r="BE16" s="112" t="s">
        <v>5577</v>
      </c>
      <c r="BF16" s="112" t="s">
        <v>5577</v>
      </c>
      <c r="BG16" s="112" t="s">
        <v>5577</v>
      </c>
      <c r="BH16" s="112" t="s">
        <v>5577</v>
      </c>
      <c r="BI16" s="112" t="s">
        <v>5577</v>
      </c>
      <c r="BJ16" s="112" t="s">
        <v>5660</v>
      </c>
      <c r="BK16" s="112" t="s">
        <v>5661</v>
      </c>
      <c r="BL16" s="112" t="s">
        <v>5662</v>
      </c>
      <c r="BM16" s="112">
        <v>1.1000000000000001</v>
      </c>
      <c r="BN16" s="112">
        <v>473</v>
      </c>
      <c r="BO16" s="112">
        <v>1772</v>
      </c>
      <c r="BP16" s="114">
        <v>6.4955443375464474</v>
      </c>
      <c r="BQ16" s="112">
        <v>1.3</v>
      </c>
      <c r="BR16" s="112">
        <v>0.4</v>
      </c>
      <c r="BS16" s="112"/>
      <c r="BT16" s="112" t="s">
        <v>5588</v>
      </c>
      <c r="BU16" s="112" t="s">
        <v>5588</v>
      </c>
    </row>
    <row r="17" spans="1:73">
      <c r="A17" s="105">
        <v>8</v>
      </c>
      <c r="B17" s="131" t="s">
        <v>2734</v>
      </c>
      <c r="C17" s="105">
        <v>16</v>
      </c>
      <c r="D17" s="105" t="s">
        <v>5663</v>
      </c>
      <c r="E17" s="105">
        <v>2</v>
      </c>
      <c r="F17" s="133" t="s">
        <v>3252</v>
      </c>
      <c r="G17" s="105" t="s">
        <v>5664</v>
      </c>
      <c r="H17" s="105" t="s">
        <v>5665</v>
      </c>
      <c r="I17" s="105" t="s">
        <v>5666</v>
      </c>
      <c r="J17" s="105" t="s">
        <v>5667</v>
      </c>
      <c r="K17" s="134" t="str">
        <f t="shared" si="5"/>
        <v>16.00</v>
      </c>
      <c r="L17" s="106">
        <f>AVERAGE(15.99903,15.99977)</f>
        <v>15.9994</v>
      </c>
      <c r="M17" s="106">
        <v>-218.4</v>
      </c>
      <c r="N17" s="106">
        <v>-183</v>
      </c>
      <c r="O17" s="107" t="s">
        <v>5568</v>
      </c>
      <c r="P17" s="106">
        <v>1.4300000000000001E-3</v>
      </c>
      <c r="Q17" s="135">
        <v>3.44</v>
      </c>
      <c r="R17" s="108">
        <v>13.6181</v>
      </c>
      <c r="S17" s="108">
        <v>35.116999999999997</v>
      </c>
      <c r="T17" s="108">
        <v>54.933999999999997</v>
      </c>
      <c r="U17" s="106">
        <f t="shared" si="1"/>
        <v>1314</v>
      </c>
      <c r="V17" s="106">
        <f t="shared" si="0"/>
        <v>3388</v>
      </c>
      <c r="W17" s="106">
        <f t="shared" si="0"/>
        <v>5300</v>
      </c>
      <c r="X17" s="109">
        <v>1.46</v>
      </c>
      <c r="Y17" s="106">
        <f t="shared" si="2"/>
        <v>141</v>
      </c>
      <c r="Z17" s="137" t="s">
        <v>3849</v>
      </c>
      <c r="AA17" s="110" t="s">
        <v>3849</v>
      </c>
      <c r="AB17" s="108" t="str">
        <f t="shared" si="4"/>
        <v>[He] 2s2 2p4</v>
      </c>
      <c r="AC17" s="108" t="str">
        <f t="shared" si="3"/>
        <v>[He] 2s2 2p4</v>
      </c>
      <c r="AD17" s="111">
        <v>0.65</v>
      </c>
      <c r="AE17" s="111">
        <v>1.4</v>
      </c>
      <c r="AF17" s="111">
        <v>0.73</v>
      </c>
      <c r="AG17" s="112">
        <v>126</v>
      </c>
      <c r="AH17" s="112"/>
      <c r="AI17" s="112">
        <v>73</v>
      </c>
      <c r="AJ17" s="112"/>
      <c r="AK17" s="112"/>
      <c r="AL17" s="112"/>
      <c r="AM17" s="111">
        <v>14</v>
      </c>
      <c r="AN17" s="111" t="s">
        <v>5668</v>
      </c>
      <c r="AO17" s="111" t="s">
        <v>2736</v>
      </c>
      <c r="AP17" s="111" t="s">
        <v>3839</v>
      </c>
      <c r="AQ17" s="111">
        <v>0.92</v>
      </c>
      <c r="AR17" s="111">
        <v>0.22259000000000001</v>
      </c>
      <c r="AS17" s="111">
        <v>3.4098999999999999</v>
      </c>
      <c r="AT17" s="111">
        <v>2.674E-2</v>
      </c>
      <c r="AU17" s="108">
        <v>461000</v>
      </c>
      <c r="AV17" s="108">
        <v>857000</v>
      </c>
      <c r="AW17" s="108">
        <v>61</v>
      </c>
      <c r="AX17" s="113"/>
      <c r="AY17" s="112" t="s">
        <v>5657</v>
      </c>
      <c r="AZ17" s="112" t="s">
        <v>5572</v>
      </c>
      <c r="BA17" s="112" t="s">
        <v>5669</v>
      </c>
      <c r="BB17" s="112"/>
      <c r="BC17" s="112"/>
      <c r="BD17" s="112" t="s">
        <v>5670</v>
      </c>
      <c r="BE17" s="112" t="s">
        <v>5577</v>
      </c>
      <c r="BF17" s="112" t="s">
        <v>5577</v>
      </c>
      <c r="BG17" s="112" t="s">
        <v>5577</v>
      </c>
      <c r="BH17" s="112" t="s">
        <v>5577</v>
      </c>
      <c r="BI17" s="112" t="s">
        <v>5577</v>
      </c>
      <c r="BJ17" s="112" t="s">
        <v>5579</v>
      </c>
      <c r="BK17" s="112" t="s">
        <v>5671</v>
      </c>
      <c r="BL17" s="112" t="s">
        <v>5672</v>
      </c>
      <c r="BM17" s="112">
        <v>0.79300000000000004</v>
      </c>
      <c r="BN17" s="112">
        <v>249</v>
      </c>
      <c r="BO17" s="112">
        <v>1774</v>
      </c>
      <c r="BP17" s="114">
        <v>7.3765769570565123</v>
      </c>
      <c r="BQ17" s="112">
        <v>5.7</v>
      </c>
      <c r="BR17" s="112">
        <v>0.3</v>
      </c>
      <c r="BS17" s="112"/>
      <c r="BT17" s="112" t="s">
        <v>5588</v>
      </c>
      <c r="BU17" s="112" t="s">
        <v>5588</v>
      </c>
    </row>
    <row r="18" spans="1:73">
      <c r="A18" s="105">
        <v>9</v>
      </c>
      <c r="B18" s="131" t="s">
        <v>3246</v>
      </c>
      <c r="C18" s="105">
        <v>17</v>
      </c>
      <c r="D18" s="105" t="s">
        <v>5673</v>
      </c>
      <c r="E18" s="105">
        <v>2</v>
      </c>
      <c r="F18" s="133" t="s">
        <v>3253</v>
      </c>
      <c r="G18" s="105" t="s">
        <v>5674</v>
      </c>
      <c r="H18" s="105" t="s">
        <v>5675</v>
      </c>
      <c r="I18" s="105" t="s">
        <v>5676</v>
      </c>
      <c r="J18" s="105" t="s">
        <v>5677</v>
      </c>
      <c r="K18" s="134" t="str">
        <f t="shared" si="5"/>
        <v>19.00</v>
      </c>
      <c r="L18" s="106">
        <v>18.998403162999999</v>
      </c>
      <c r="M18" s="106">
        <v>-219.8</v>
      </c>
      <c r="N18" s="106">
        <v>-188.1</v>
      </c>
      <c r="O18" s="107" t="s">
        <v>5568</v>
      </c>
      <c r="P18" s="106">
        <v>1.6999999999999999E-3</v>
      </c>
      <c r="Q18" s="135">
        <v>3.98</v>
      </c>
      <c r="R18" s="108">
        <v>17.422799999999999</v>
      </c>
      <c r="S18" s="108">
        <v>34.97</v>
      </c>
      <c r="T18" s="108">
        <v>62.707000000000001</v>
      </c>
      <c r="U18" s="106">
        <f t="shared" si="1"/>
        <v>1681</v>
      </c>
      <c r="V18" s="106">
        <f t="shared" si="0"/>
        <v>3374</v>
      </c>
      <c r="W18" s="106">
        <f t="shared" si="0"/>
        <v>6050</v>
      </c>
      <c r="X18" s="109">
        <v>3.4</v>
      </c>
      <c r="Y18" s="106">
        <f t="shared" si="2"/>
        <v>328</v>
      </c>
      <c r="Z18" s="137" t="s">
        <v>3850</v>
      </c>
      <c r="AA18" s="110" t="s">
        <v>3850</v>
      </c>
      <c r="AB18" s="108" t="str">
        <f t="shared" si="4"/>
        <v>[He] 2s2 2p5</v>
      </c>
      <c r="AC18" s="108" t="str">
        <f t="shared" si="3"/>
        <v>[He] 2s2 2p5</v>
      </c>
      <c r="AD18" s="111">
        <v>0.56999999999999995</v>
      </c>
      <c r="AE18" s="111">
        <v>1.33</v>
      </c>
      <c r="AF18" s="111">
        <v>0.72</v>
      </c>
      <c r="AG18" s="112"/>
      <c r="AH18" s="112">
        <v>119</v>
      </c>
      <c r="AI18" s="112">
        <v>72</v>
      </c>
      <c r="AJ18" s="112"/>
      <c r="AK18" s="112"/>
      <c r="AL18" s="112"/>
      <c r="AM18" s="111">
        <v>12.6</v>
      </c>
      <c r="AN18" s="111" t="s">
        <v>5668</v>
      </c>
      <c r="AO18" s="111" t="s">
        <v>1750</v>
      </c>
      <c r="AP18" s="111" t="s">
        <v>3839</v>
      </c>
      <c r="AQ18" s="111">
        <v>0.82</v>
      </c>
      <c r="AR18" s="111">
        <v>0.25519999999999998</v>
      </c>
      <c r="AS18" s="111">
        <v>3.2698</v>
      </c>
      <c r="AT18" s="111">
        <v>2.7900000000000001E-2</v>
      </c>
      <c r="AU18" s="108">
        <v>585</v>
      </c>
      <c r="AV18" s="108">
        <v>1.3</v>
      </c>
      <c r="AW18" s="108">
        <v>3.3E-3</v>
      </c>
      <c r="AX18" s="113"/>
      <c r="AY18" s="112" t="s">
        <v>5678</v>
      </c>
      <c r="AZ18" s="112" t="s">
        <v>5572</v>
      </c>
      <c r="BA18" s="112" t="s">
        <v>5679</v>
      </c>
      <c r="BB18" s="112" t="s">
        <v>5680</v>
      </c>
      <c r="BC18" s="112"/>
      <c r="BD18" s="112" t="s">
        <v>5681</v>
      </c>
      <c r="BE18" s="112" t="s">
        <v>5577</v>
      </c>
      <c r="BF18" s="112" t="s">
        <v>5682</v>
      </c>
      <c r="BG18" s="112" t="s">
        <v>5683</v>
      </c>
      <c r="BH18" s="112"/>
      <c r="BI18" s="112" t="s">
        <v>5684</v>
      </c>
      <c r="BJ18" s="112" t="s">
        <v>2216</v>
      </c>
      <c r="BK18" s="112" t="s">
        <v>5685</v>
      </c>
      <c r="BL18" s="112" t="s">
        <v>5686</v>
      </c>
      <c r="BM18" s="112">
        <v>0.63400000000000001</v>
      </c>
      <c r="BN18" s="112">
        <v>79</v>
      </c>
      <c r="BO18" s="112">
        <v>1886</v>
      </c>
      <c r="BP18" s="114">
        <v>2.925827574624742</v>
      </c>
      <c r="BQ18" s="112">
        <v>2.8</v>
      </c>
      <c r="BR18" s="112">
        <v>190</v>
      </c>
      <c r="BS18" s="112"/>
      <c r="BT18" s="112" t="s">
        <v>5617</v>
      </c>
      <c r="BU18" s="112" t="s">
        <v>5588</v>
      </c>
    </row>
    <row r="19" spans="1:73">
      <c r="A19" s="105">
        <v>10</v>
      </c>
      <c r="B19" s="131" t="s">
        <v>3247</v>
      </c>
      <c r="C19" s="105">
        <v>18</v>
      </c>
      <c r="D19" s="105" t="s">
        <v>5580</v>
      </c>
      <c r="E19" s="105">
        <v>2</v>
      </c>
      <c r="F19" s="133" t="s">
        <v>3254</v>
      </c>
      <c r="G19" s="105" t="s">
        <v>3254</v>
      </c>
      <c r="H19" s="105" t="s">
        <v>5687</v>
      </c>
      <c r="I19" s="105" t="s">
        <v>5688</v>
      </c>
      <c r="J19" s="105" t="s">
        <v>3851</v>
      </c>
      <c r="K19" s="134" t="str">
        <f t="shared" si="5"/>
        <v>20.18</v>
      </c>
      <c r="L19" s="106">
        <v>20.1797</v>
      </c>
      <c r="M19" s="106">
        <v>-248</v>
      </c>
      <c r="N19" s="106">
        <v>-248.7</v>
      </c>
      <c r="O19" s="107" t="s">
        <v>5568</v>
      </c>
      <c r="P19" s="106">
        <v>8.9999999999999998E-4</v>
      </c>
      <c r="Q19" s="135"/>
      <c r="R19" s="108">
        <v>21.564499999999999</v>
      </c>
      <c r="S19" s="108">
        <v>40.962000000000003</v>
      </c>
      <c r="T19" s="108">
        <v>63.45</v>
      </c>
      <c r="U19" s="106">
        <f t="shared" si="1"/>
        <v>2081</v>
      </c>
      <c r="V19" s="106">
        <f t="shared" si="0"/>
        <v>3952</v>
      </c>
      <c r="W19" s="106">
        <f t="shared" si="0"/>
        <v>6122</v>
      </c>
      <c r="X19" s="109" t="s">
        <v>3841</v>
      </c>
      <c r="Y19" s="106" t="str">
        <f t="shared" si="2"/>
        <v>&lt;0</v>
      </c>
      <c r="Z19" s="137" t="s">
        <v>3842</v>
      </c>
      <c r="AA19" s="110"/>
      <c r="AB19" s="108" t="str">
        <f t="shared" si="4"/>
        <v>[He] 2s2 2p6</v>
      </c>
      <c r="AC19" s="108" t="str">
        <f t="shared" si="3"/>
        <v>[He] 2s2 2p6</v>
      </c>
      <c r="AD19" s="111">
        <v>0.51</v>
      </c>
      <c r="AE19" s="111" t="s">
        <v>3839</v>
      </c>
      <c r="AF19" s="111">
        <v>0.71</v>
      </c>
      <c r="AG19" s="112"/>
      <c r="AH19" s="112"/>
      <c r="AI19" s="112">
        <v>71</v>
      </c>
      <c r="AJ19" s="112"/>
      <c r="AK19" s="112"/>
      <c r="AL19" s="112"/>
      <c r="AM19" s="111">
        <v>17.3</v>
      </c>
      <c r="AN19" s="111" t="s">
        <v>5689</v>
      </c>
      <c r="AO19" s="111" t="s">
        <v>5690</v>
      </c>
      <c r="AP19" s="111" t="s">
        <v>3839</v>
      </c>
      <c r="AQ19" s="111">
        <v>0.90400000000000003</v>
      </c>
      <c r="AR19" s="111">
        <v>0.33169999999999999</v>
      </c>
      <c r="AS19" s="111">
        <v>1.7325999999999999</v>
      </c>
      <c r="AT19" s="111">
        <v>4.9299999999999997E-2</v>
      </c>
      <c r="AU19" s="108">
        <v>5.0000000000000001E-3</v>
      </c>
      <c r="AV19" s="108">
        <v>1.2E-4</v>
      </c>
      <c r="AW19" s="108"/>
      <c r="AX19" s="113"/>
      <c r="AY19" s="112" t="s">
        <v>5657</v>
      </c>
      <c r="AZ19" s="112" t="s">
        <v>5572</v>
      </c>
      <c r="BA19" s="112" t="s">
        <v>5586</v>
      </c>
      <c r="BB19" s="112" t="s">
        <v>5691</v>
      </c>
      <c r="BC19" s="112"/>
      <c r="BD19" s="112" t="s">
        <v>5692</v>
      </c>
      <c r="BE19" s="112" t="s">
        <v>5577</v>
      </c>
      <c r="BF19" s="112" t="s">
        <v>5577</v>
      </c>
      <c r="BG19" s="112" t="s">
        <v>5577</v>
      </c>
      <c r="BH19" s="112" t="s">
        <v>5577</v>
      </c>
      <c r="BI19" s="112" t="s">
        <v>5577</v>
      </c>
      <c r="BJ19" s="112" t="s">
        <v>5577</v>
      </c>
      <c r="BK19" s="112" t="s">
        <v>5577</v>
      </c>
      <c r="BL19" s="112" t="s">
        <v>5577</v>
      </c>
      <c r="BM19" s="112">
        <v>0.39600000000000002</v>
      </c>
      <c r="BN19" s="112">
        <v>0</v>
      </c>
      <c r="BO19" s="112">
        <v>1898</v>
      </c>
      <c r="BP19" s="114">
        <v>6.53655844257153</v>
      </c>
      <c r="BQ19" s="112">
        <v>-2.2999999999999998</v>
      </c>
      <c r="BR19" s="112">
        <v>33</v>
      </c>
      <c r="BS19" s="112"/>
      <c r="BT19" s="112" t="s">
        <v>5588</v>
      </c>
      <c r="BU19" s="112" t="s">
        <v>5588</v>
      </c>
    </row>
    <row r="20" spans="1:73">
      <c r="A20" s="105">
        <v>11</v>
      </c>
      <c r="B20" s="131" t="s">
        <v>3257</v>
      </c>
      <c r="C20" s="105">
        <v>1</v>
      </c>
      <c r="D20" s="105" t="s">
        <v>5563</v>
      </c>
      <c r="E20" s="105">
        <v>3</v>
      </c>
      <c r="F20" s="133" t="s">
        <v>3264</v>
      </c>
      <c r="G20" s="105" t="s">
        <v>5693</v>
      </c>
      <c r="H20" s="105" t="s">
        <v>3852</v>
      </c>
      <c r="I20" s="105" t="s">
        <v>5694</v>
      </c>
      <c r="J20" s="105" t="s">
        <v>5694</v>
      </c>
      <c r="K20" s="134" t="str">
        <f t="shared" si="5"/>
        <v>22.99</v>
      </c>
      <c r="L20" s="106">
        <v>22.989769280000001</v>
      </c>
      <c r="M20" s="106">
        <v>97.8</v>
      </c>
      <c r="N20" s="106">
        <v>883</v>
      </c>
      <c r="O20" s="107" t="s">
        <v>5590</v>
      </c>
      <c r="P20" s="106">
        <v>0.97099999999999997</v>
      </c>
      <c r="Q20" s="135">
        <v>0.93</v>
      </c>
      <c r="R20" s="108">
        <v>5.1391</v>
      </c>
      <c r="S20" s="108">
        <v>47.286000000000001</v>
      </c>
      <c r="T20" s="108">
        <v>71.641000000000005</v>
      </c>
      <c r="U20" s="106">
        <f t="shared" si="1"/>
        <v>496</v>
      </c>
      <c r="V20" s="106">
        <f t="shared" si="0"/>
        <v>4562</v>
      </c>
      <c r="W20" s="106">
        <f t="shared" si="0"/>
        <v>6912</v>
      </c>
      <c r="X20" s="109">
        <v>0.55000000000000004</v>
      </c>
      <c r="Y20" s="106">
        <f t="shared" si="2"/>
        <v>53</v>
      </c>
      <c r="Z20" s="137" t="s">
        <v>3844</v>
      </c>
      <c r="AA20" s="110" t="s">
        <v>3844</v>
      </c>
      <c r="AB20" s="108" t="str">
        <f>CONCATENATE("[",B$19,"] ",E20,"s",MIN(A20-A$19,2))</f>
        <v>[Ne] 3s1</v>
      </c>
      <c r="AC20" s="108" t="str">
        <f t="shared" si="3"/>
        <v>[Ne] 3s1</v>
      </c>
      <c r="AD20" s="111">
        <v>2.23</v>
      </c>
      <c r="AE20" s="111">
        <v>1.02</v>
      </c>
      <c r="AF20" s="111">
        <v>1.54</v>
      </c>
      <c r="AG20" s="112"/>
      <c r="AH20" s="112"/>
      <c r="AI20" s="112">
        <v>186</v>
      </c>
      <c r="AJ20" s="112">
        <v>116</v>
      </c>
      <c r="AK20" s="112"/>
      <c r="AL20" s="112"/>
      <c r="AM20" s="111">
        <v>23.7</v>
      </c>
      <c r="AN20" s="111" t="s">
        <v>5591</v>
      </c>
      <c r="AO20" s="111" t="s">
        <v>5695</v>
      </c>
      <c r="AP20" s="111">
        <v>0.21</v>
      </c>
      <c r="AQ20" s="111">
        <v>1.23</v>
      </c>
      <c r="AR20" s="111">
        <v>2.5979999999999999</v>
      </c>
      <c r="AS20" s="111">
        <v>96.96</v>
      </c>
      <c r="AT20" s="111">
        <v>141</v>
      </c>
      <c r="AU20" s="108">
        <v>2.3599999999999999E-4</v>
      </c>
      <c r="AV20" s="108">
        <v>10800</v>
      </c>
      <c r="AW20" s="108">
        <v>0.14000000000000001</v>
      </c>
      <c r="AX20" s="113"/>
      <c r="AY20" s="112" t="s">
        <v>5696</v>
      </c>
      <c r="AZ20" s="112" t="s">
        <v>5594</v>
      </c>
      <c r="BA20" s="112" t="s">
        <v>5697</v>
      </c>
      <c r="BB20" s="112" t="s">
        <v>5596</v>
      </c>
      <c r="BC20" s="112">
        <v>0.4</v>
      </c>
      <c r="BD20" s="112" t="s">
        <v>5698</v>
      </c>
      <c r="BE20" s="112" t="s">
        <v>5699</v>
      </c>
      <c r="BF20" s="112" t="s">
        <v>5700</v>
      </c>
      <c r="BG20" s="112" t="s">
        <v>5701</v>
      </c>
      <c r="BH20" s="112" t="s">
        <v>5702</v>
      </c>
      <c r="BI20" s="112" t="s">
        <v>5700</v>
      </c>
      <c r="BJ20" s="112" t="s">
        <v>2629</v>
      </c>
      <c r="BK20" s="112" t="s">
        <v>3668</v>
      </c>
      <c r="BL20" s="112" t="s">
        <v>154</v>
      </c>
      <c r="BM20" s="112">
        <v>23.6</v>
      </c>
      <c r="BN20" s="112">
        <v>109</v>
      </c>
      <c r="BO20" s="112">
        <v>1807</v>
      </c>
      <c r="BP20" s="114">
        <v>4.7589118923979727</v>
      </c>
      <c r="BQ20" s="112">
        <v>4.4000000000000004</v>
      </c>
      <c r="BR20" s="112">
        <v>7</v>
      </c>
      <c r="BS20" s="112"/>
      <c r="BT20" s="112"/>
      <c r="BU20" s="112"/>
    </row>
    <row r="21" spans="1:73">
      <c r="A21" s="105">
        <v>12</v>
      </c>
      <c r="B21" s="131" t="s">
        <v>3258</v>
      </c>
      <c r="C21" s="105">
        <v>2</v>
      </c>
      <c r="D21" s="105" t="s">
        <v>5603</v>
      </c>
      <c r="E21" s="105">
        <v>3</v>
      </c>
      <c r="F21" s="133" t="s">
        <v>3265</v>
      </c>
      <c r="G21" s="105" t="s">
        <v>3265</v>
      </c>
      <c r="H21" s="105" t="s">
        <v>5703</v>
      </c>
      <c r="I21" s="105" t="s">
        <v>5704</v>
      </c>
      <c r="J21" s="105" t="s">
        <v>5704</v>
      </c>
      <c r="K21" s="134" t="str">
        <f t="shared" si="5"/>
        <v>24.31</v>
      </c>
      <c r="L21" s="106">
        <f>AVERAGE(24.304,24.307)</f>
        <v>24.305499999999999</v>
      </c>
      <c r="M21" s="106">
        <v>649</v>
      </c>
      <c r="N21" s="106">
        <v>1090</v>
      </c>
      <c r="O21" s="107" t="s">
        <v>5590</v>
      </c>
      <c r="P21" s="106">
        <v>1.74</v>
      </c>
      <c r="Q21" s="135">
        <v>1.31</v>
      </c>
      <c r="R21" s="108">
        <v>7.6462000000000003</v>
      </c>
      <c r="S21" s="108">
        <v>15.035</v>
      </c>
      <c r="T21" s="108">
        <v>80.143000000000001</v>
      </c>
      <c r="U21" s="106">
        <f t="shared" si="1"/>
        <v>738</v>
      </c>
      <c r="V21" s="106">
        <f t="shared" si="0"/>
        <v>1451</v>
      </c>
      <c r="W21" s="106">
        <f t="shared" si="0"/>
        <v>7733</v>
      </c>
      <c r="X21" s="109" t="s">
        <v>3841</v>
      </c>
      <c r="Y21" s="106" t="str">
        <f t="shared" si="2"/>
        <v>&lt;0</v>
      </c>
      <c r="Z21" s="137" t="s">
        <v>3845</v>
      </c>
      <c r="AA21" s="110" t="s">
        <v>3845</v>
      </c>
      <c r="AB21" s="108" t="str">
        <f>CONCATENATE("[",B$19,"] ",E21,"s",MIN(A21-A$19,2))</f>
        <v>[Ne] 3s2</v>
      </c>
      <c r="AC21" s="108" t="str">
        <f t="shared" si="3"/>
        <v>[Ne] 3s2</v>
      </c>
      <c r="AD21" s="111">
        <v>1.72</v>
      </c>
      <c r="AE21" s="111">
        <v>0.72</v>
      </c>
      <c r="AF21" s="111">
        <v>1.36</v>
      </c>
      <c r="AG21" s="112"/>
      <c r="AH21" s="112"/>
      <c r="AI21" s="112">
        <v>160</v>
      </c>
      <c r="AJ21" s="112"/>
      <c r="AK21" s="112">
        <v>86</v>
      </c>
      <c r="AL21" s="112"/>
      <c r="AM21" s="111">
        <v>13.97</v>
      </c>
      <c r="AN21" s="111" t="s">
        <v>5570</v>
      </c>
      <c r="AO21" s="111" t="s">
        <v>5705</v>
      </c>
      <c r="AP21" s="111">
        <v>0.22600000000000001</v>
      </c>
      <c r="AQ21" s="111">
        <v>1.02</v>
      </c>
      <c r="AR21" s="111">
        <v>8.9540000000000006</v>
      </c>
      <c r="AS21" s="111">
        <v>127.4</v>
      </c>
      <c r="AT21" s="111">
        <v>156</v>
      </c>
      <c r="AU21" s="108">
        <v>23300</v>
      </c>
      <c r="AV21" s="108">
        <v>1290</v>
      </c>
      <c r="AW21" s="108">
        <v>2.7E-2</v>
      </c>
      <c r="AX21" s="113"/>
      <c r="AY21" s="112" t="s">
        <v>5706</v>
      </c>
      <c r="AZ21" s="112" t="s">
        <v>5594</v>
      </c>
      <c r="BA21" s="112" t="s">
        <v>5707</v>
      </c>
      <c r="BB21" s="112" t="s">
        <v>5574</v>
      </c>
      <c r="BC21" s="112">
        <v>2</v>
      </c>
      <c r="BD21" s="112" t="s">
        <v>5708</v>
      </c>
      <c r="BE21" s="112" t="s">
        <v>5709</v>
      </c>
      <c r="BF21" s="112" t="s">
        <v>5710</v>
      </c>
      <c r="BG21" s="112" t="s">
        <v>5711</v>
      </c>
      <c r="BH21" s="112" t="s">
        <v>5712</v>
      </c>
      <c r="BI21" s="112" t="s">
        <v>5577</v>
      </c>
      <c r="BJ21" s="112" t="s">
        <v>5713</v>
      </c>
      <c r="BK21" s="112" t="s">
        <v>2460</v>
      </c>
      <c r="BL21" s="112" t="s">
        <v>5714</v>
      </c>
      <c r="BM21" s="112">
        <v>10.6</v>
      </c>
      <c r="BN21" s="112">
        <v>148</v>
      </c>
      <c r="BO21" s="112">
        <v>1808</v>
      </c>
      <c r="BP21" s="114">
        <v>6.0310042813635363</v>
      </c>
      <c r="BQ21" s="112">
        <v>4.4000000000000004</v>
      </c>
      <c r="BR21" s="112">
        <v>3.7</v>
      </c>
      <c r="BS21" s="112">
        <v>0.32</v>
      </c>
      <c r="BT21" s="112"/>
      <c r="BU21" s="112"/>
    </row>
    <row r="22" spans="1:73">
      <c r="A22" s="105">
        <v>13</v>
      </c>
      <c r="B22" s="131" t="s">
        <v>3259</v>
      </c>
      <c r="C22" s="105">
        <v>13</v>
      </c>
      <c r="D22" s="105" t="s">
        <v>5618</v>
      </c>
      <c r="E22" s="105">
        <v>3</v>
      </c>
      <c r="F22" s="133" t="s">
        <v>3626</v>
      </c>
      <c r="G22" s="105" t="s">
        <v>3266</v>
      </c>
      <c r="H22" s="105" t="s">
        <v>5715</v>
      </c>
      <c r="I22" s="105" t="s">
        <v>5716</v>
      </c>
      <c r="J22" s="105" t="s">
        <v>5717</v>
      </c>
      <c r="K22" s="134" t="str">
        <f t="shared" si="5"/>
        <v>26.98</v>
      </c>
      <c r="L22" s="106">
        <v>26.981538499999999</v>
      </c>
      <c r="M22" s="106">
        <v>660</v>
      </c>
      <c r="N22" s="106">
        <v>2467</v>
      </c>
      <c r="O22" s="107" t="s">
        <v>5590</v>
      </c>
      <c r="P22" s="106">
        <v>2.7</v>
      </c>
      <c r="Q22" s="135">
        <v>1.61</v>
      </c>
      <c r="R22" s="108">
        <v>5.9858000000000002</v>
      </c>
      <c r="S22" s="108">
        <v>18.827999999999999</v>
      </c>
      <c r="T22" s="108">
        <v>28.446999999999999</v>
      </c>
      <c r="U22" s="106">
        <f t="shared" si="1"/>
        <v>578</v>
      </c>
      <c r="V22" s="106">
        <f t="shared" si="0"/>
        <v>1817</v>
      </c>
      <c r="W22" s="106">
        <f t="shared" si="0"/>
        <v>2745</v>
      </c>
      <c r="X22" s="109">
        <v>0.44</v>
      </c>
      <c r="Y22" s="106">
        <f t="shared" si="2"/>
        <v>42</v>
      </c>
      <c r="Z22" s="137" t="s">
        <v>3846</v>
      </c>
      <c r="AA22" s="110" t="s">
        <v>3846</v>
      </c>
      <c r="AB22" s="108" t="str">
        <f t="shared" ref="AB22:AB27" si="6">CONCATENATE(AB$21," ",E22,"p",MIN(A22-A$21,6))</f>
        <v>[Ne] 3s2 3p1</v>
      </c>
      <c r="AC22" s="108" t="str">
        <f t="shared" si="3"/>
        <v>[Ne] 3s2 3p1</v>
      </c>
      <c r="AD22" s="111">
        <v>1.82</v>
      </c>
      <c r="AE22" s="111">
        <v>0.54</v>
      </c>
      <c r="AF22" s="111">
        <v>1.18</v>
      </c>
      <c r="AG22" s="112"/>
      <c r="AH22" s="112"/>
      <c r="AI22" s="112">
        <v>143</v>
      </c>
      <c r="AJ22" s="112"/>
      <c r="AK22" s="112"/>
      <c r="AL22" s="112">
        <v>67.5</v>
      </c>
      <c r="AM22" s="111">
        <v>10</v>
      </c>
      <c r="AN22" s="111" t="s">
        <v>5689</v>
      </c>
      <c r="AO22" s="111" t="s">
        <v>5718</v>
      </c>
      <c r="AP22" s="111">
        <v>0.377</v>
      </c>
      <c r="AQ22" s="111">
        <v>0.9</v>
      </c>
      <c r="AR22" s="111">
        <v>10.79</v>
      </c>
      <c r="AS22" s="111">
        <v>293.39999999999998</v>
      </c>
      <c r="AT22" s="111">
        <v>237</v>
      </c>
      <c r="AU22" s="108">
        <v>82300</v>
      </c>
      <c r="AV22" s="108">
        <v>2E-3</v>
      </c>
      <c r="AW22" s="108">
        <v>9.0000000000000006E-5</v>
      </c>
      <c r="AX22" s="113"/>
      <c r="AY22" s="112" t="s">
        <v>5719</v>
      </c>
      <c r="AZ22" s="112" t="s">
        <v>5594</v>
      </c>
      <c r="BA22" s="112" t="s">
        <v>5720</v>
      </c>
      <c r="BB22" s="112" t="s">
        <v>5691</v>
      </c>
      <c r="BC22" s="112">
        <v>2.8</v>
      </c>
      <c r="BD22" s="112" t="s">
        <v>5721</v>
      </c>
      <c r="BE22" s="112" t="s">
        <v>5722</v>
      </c>
      <c r="BF22" s="112" t="s">
        <v>5577</v>
      </c>
      <c r="BG22" s="112" t="s">
        <v>5723</v>
      </c>
      <c r="BH22" s="112" t="s">
        <v>5724</v>
      </c>
      <c r="BI22" s="112" t="s">
        <v>5725</v>
      </c>
      <c r="BJ22" s="112" t="s">
        <v>5726</v>
      </c>
      <c r="BK22" s="112" t="s">
        <v>5727</v>
      </c>
      <c r="BL22" s="112" t="s">
        <v>5728</v>
      </c>
      <c r="BM22" s="112">
        <v>8.3000000000000007</v>
      </c>
      <c r="BN22" s="112">
        <v>326</v>
      </c>
      <c r="BO22" s="112">
        <v>1825</v>
      </c>
      <c r="BP22" s="114">
        <v>4.9289076902439524</v>
      </c>
      <c r="BQ22" s="112">
        <v>4.9000000000000004</v>
      </c>
      <c r="BR22" s="112">
        <v>1.8</v>
      </c>
      <c r="BS22" s="112">
        <v>0.12</v>
      </c>
      <c r="BT22" s="112"/>
      <c r="BU22" s="112" t="s">
        <v>5588</v>
      </c>
    </row>
    <row r="23" spans="1:73">
      <c r="A23" s="105">
        <v>14</v>
      </c>
      <c r="B23" s="131" t="s">
        <v>3260</v>
      </c>
      <c r="C23" s="105">
        <v>14</v>
      </c>
      <c r="D23" s="105" t="s">
        <v>5634</v>
      </c>
      <c r="E23" s="105">
        <v>3</v>
      </c>
      <c r="F23" s="133" t="s">
        <v>3267</v>
      </c>
      <c r="G23" s="105" t="s">
        <v>5729</v>
      </c>
      <c r="H23" s="105" t="s">
        <v>5730</v>
      </c>
      <c r="I23" s="105" t="s">
        <v>5731</v>
      </c>
      <c r="J23" s="105" t="s">
        <v>5731</v>
      </c>
      <c r="K23" s="134" t="str">
        <f t="shared" si="5"/>
        <v>28.09</v>
      </c>
      <c r="L23" s="106">
        <f>AVERAGE(28.084,28.086)</f>
        <v>28.085000000000001</v>
      </c>
      <c r="M23" s="106">
        <v>1410</v>
      </c>
      <c r="N23" s="106">
        <v>2355</v>
      </c>
      <c r="O23" s="107" t="s">
        <v>5590</v>
      </c>
      <c r="P23" s="106">
        <v>2.33</v>
      </c>
      <c r="Q23" s="135">
        <v>1.9</v>
      </c>
      <c r="R23" s="108">
        <v>8.1516999999999999</v>
      </c>
      <c r="S23" s="108">
        <v>16.344999999999999</v>
      </c>
      <c r="T23" s="108">
        <v>33.491999999999997</v>
      </c>
      <c r="U23" s="106">
        <f t="shared" si="1"/>
        <v>787</v>
      </c>
      <c r="V23" s="106">
        <f t="shared" si="0"/>
        <v>1577</v>
      </c>
      <c r="W23" s="106">
        <f t="shared" si="0"/>
        <v>3231</v>
      </c>
      <c r="X23" s="109">
        <v>1.39</v>
      </c>
      <c r="Y23" s="106">
        <f t="shared" si="2"/>
        <v>134</v>
      </c>
      <c r="Z23" s="137" t="s">
        <v>3847</v>
      </c>
      <c r="AA23" s="110" t="s">
        <v>5639</v>
      </c>
      <c r="AB23" s="108" t="str">
        <f t="shared" si="6"/>
        <v>[Ne] 3s2 3p2</v>
      </c>
      <c r="AC23" s="108" t="str">
        <f t="shared" si="3"/>
        <v>[Ne] 3s2 3p2</v>
      </c>
      <c r="AD23" s="111">
        <v>1.46</v>
      </c>
      <c r="AE23" s="111">
        <v>0.26</v>
      </c>
      <c r="AF23" s="111">
        <v>1.1100000000000001</v>
      </c>
      <c r="AG23" s="112"/>
      <c r="AH23" s="112"/>
      <c r="AI23" s="112">
        <v>117.6</v>
      </c>
      <c r="AJ23" s="112"/>
      <c r="AK23" s="112"/>
      <c r="AL23" s="112"/>
      <c r="AM23" s="111">
        <v>12.1</v>
      </c>
      <c r="AN23" s="111" t="s">
        <v>5689</v>
      </c>
      <c r="AO23" s="111" t="s">
        <v>5732</v>
      </c>
      <c r="AP23" s="111">
        <v>2.5200000000000002E-12</v>
      </c>
      <c r="AQ23" s="111">
        <v>0.71</v>
      </c>
      <c r="AR23" s="111">
        <v>50.55</v>
      </c>
      <c r="AS23" s="111">
        <v>384.22</v>
      </c>
      <c r="AT23" s="111">
        <v>148</v>
      </c>
      <c r="AU23" s="108">
        <v>282000</v>
      </c>
      <c r="AV23" s="108">
        <v>2.2000000000000002</v>
      </c>
      <c r="AW23" s="108">
        <v>2.5999999999999999E-2</v>
      </c>
      <c r="AX23" s="113"/>
      <c r="AY23" s="112" t="s">
        <v>5733</v>
      </c>
      <c r="AZ23" s="112" t="s">
        <v>5734</v>
      </c>
      <c r="BA23" s="112" t="s">
        <v>5735</v>
      </c>
      <c r="BB23" s="112" t="s">
        <v>5736</v>
      </c>
      <c r="BC23" s="112">
        <v>7</v>
      </c>
      <c r="BD23" s="112" t="s">
        <v>5737</v>
      </c>
      <c r="BE23" s="112" t="s">
        <v>5738</v>
      </c>
      <c r="BF23" s="112" t="s">
        <v>5577</v>
      </c>
      <c r="BG23" s="112" t="s">
        <v>5577</v>
      </c>
      <c r="BH23" s="112" t="s">
        <v>5577</v>
      </c>
      <c r="BI23" s="112" t="s">
        <v>5739</v>
      </c>
      <c r="BJ23" s="112" t="s">
        <v>5740</v>
      </c>
      <c r="BK23" s="112" t="s">
        <v>5741</v>
      </c>
      <c r="BL23" s="112" t="s">
        <v>5742</v>
      </c>
      <c r="BM23" s="112">
        <v>5.4</v>
      </c>
      <c r="BN23" s="112">
        <v>452</v>
      </c>
      <c r="BO23" s="112">
        <v>1824</v>
      </c>
      <c r="BP23" s="114">
        <v>6</v>
      </c>
      <c r="BQ23" s="112">
        <v>5.5</v>
      </c>
      <c r="BR23" s="112">
        <v>5.4</v>
      </c>
      <c r="BS23" s="112">
        <v>0.14000000000000001</v>
      </c>
      <c r="BT23" s="112"/>
      <c r="BU23" s="112" t="s">
        <v>5588</v>
      </c>
    </row>
    <row r="24" spans="1:73">
      <c r="A24" s="105">
        <v>15</v>
      </c>
      <c r="B24" s="131" t="s">
        <v>3261</v>
      </c>
      <c r="C24" s="105">
        <v>15</v>
      </c>
      <c r="D24" s="105" t="s">
        <v>5651</v>
      </c>
      <c r="E24" s="105">
        <v>3</v>
      </c>
      <c r="F24" s="133" t="s">
        <v>3268</v>
      </c>
      <c r="G24" s="105" t="s">
        <v>5743</v>
      </c>
      <c r="H24" s="105" t="s">
        <v>5744</v>
      </c>
      <c r="I24" s="105" t="s">
        <v>5745</v>
      </c>
      <c r="J24" s="105" t="s">
        <v>5746</v>
      </c>
      <c r="K24" s="134" t="str">
        <f t="shared" si="5"/>
        <v>30.97</v>
      </c>
      <c r="L24" s="106">
        <v>30.973761998000001</v>
      </c>
      <c r="M24" s="106">
        <v>44.1</v>
      </c>
      <c r="N24" s="106">
        <v>280</v>
      </c>
      <c r="O24" s="107" t="s">
        <v>5590</v>
      </c>
      <c r="P24" s="106">
        <v>1.82</v>
      </c>
      <c r="Q24" s="135">
        <v>2.19</v>
      </c>
      <c r="R24" s="108">
        <v>10.486700000000001</v>
      </c>
      <c r="S24" s="108">
        <v>19.725000000000001</v>
      </c>
      <c r="T24" s="108">
        <v>30.18</v>
      </c>
      <c r="U24" s="106">
        <f t="shared" si="1"/>
        <v>1012</v>
      </c>
      <c r="V24" s="106">
        <f t="shared" si="0"/>
        <v>1903</v>
      </c>
      <c r="W24" s="106">
        <f t="shared" si="0"/>
        <v>2912</v>
      </c>
      <c r="X24" s="109">
        <v>0.75</v>
      </c>
      <c r="Y24" s="106">
        <f t="shared" si="2"/>
        <v>72</v>
      </c>
      <c r="Z24" s="137" t="s">
        <v>3848</v>
      </c>
      <c r="AA24" s="110" t="s">
        <v>3848</v>
      </c>
      <c r="AB24" s="108" t="str">
        <f t="shared" si="6"/>
        <v>[Ne] 3s2 3p3</v>
      </c>
      <c r="AC24" s="108" t="str">
        <f t="shared" si="3"/>
        <v>[Ne] 3s2 3p3</v>
      </c>
      <c r="AD24" s="111">
        <v>1.23</v>
      </c>
      <c r="AE24" s="111">
        <v>0.17</v>
      </c>
      <c r="AF24" s="111">
        <v>1.06</v>
      </c>
      <c r="AG24" s="112"/>
      <c r="AH24" s="112"/>
      <c r="AI24" s="112">
        <v>110</v>
      </c>
      <c r="AJ24" s="112"/>
      <c r="AK24" s="112"/>
      <c r="AL24" s="112">
        <v>58</v>
      </c>
      <c r="AM24" s="111">
        <v>17</v>
      </c>
      <c r="AN24" s="111" t="s">
        <v>5747</v>
      </c>
      <c r="AO24" s="111" t="s">
        <v>5748</v>
      </c>
      <c r="AP24" s="111">
        <v>1.0000000000000001E-17</v>
      </c>
      <c r="AQ24" s="111">
        <v>0.77</v>
      </c>
      <c r="AR24" s="111">
        <v>0.65700000000000003</v>
      </c>
      <c r="AS24" s="111">
        <v>12.129</v>
      </c>
      <c r="AT24" s="111">
        <v>0.23499999999999999</v>
      </c>
      <c r="AU24" s="108">
        <v>1050</v>
      </c>
      <c r="AV24" s="108">
        <v>0.06</v>
      </c>
      <c r="AW24" s="108">
        <v>1.1000000000000001</v>
      </c>
      <c r="AX24" s="113" t="s">
        <v>5749</v>
      </c>
      <c r="AY24" s="112" t="s">
        <v>5750</v>
      </c>
      <c r="AZ24" s="112" t="s">
        <v>5751</v>
      </c>
      <c r="BA24" s="112" t="s">
        <v>5752</v>
      </c>
      <c r="BB24" s="112" t="s">
        <v>5753</v>
      </c>
      <c r="BC24" s="112">
        <v>0.5</v>
      </c>
      <c r="BD24" s="112" t="s">
        <v>5754</v>
      </c>
      <c r="BE24" s="112" t="s">
        <v>5755</v>
      </c>
      <c r="BF24" s="112" t="s">
        <v>5577</v>
      </c>
      <c r="BG24" s="112" t="s">
        <v>5577</v>
      </c>
      <c r="BH24" s="112" t="s">
        <v>5756</v>
      </c>
      <c r="BI24" s="112" t="s">
        <v>5757</v>
      </c>
      <c r="BJ24" s="112" t="s">
        <v>5758</v>
      </c>
      <c r="BK24" s="112" t="s">
        <v>5759</v>
      </c>
      <c r="BL24" s="112" t="s">
        <v>5760</v>
      </c>
      <c r="BM24" s="112">
        <v>3.6</v>
      </c>
      <c r="BN24" s="112">
        <v>315</v>
      </c>
      <c r="BO24" s="112">
        <v>1669</v>
      </c>
      <c r="BP24" s="114">
        <v>4.0170333392987798</v>
      </c>
      <c r="BQ24" s="112">
        <v>3</v>
      </c>
      <c r="BR24" s="112">
        <v>4</v>
      </c>
      <c r="BS24" s="112"/>
      <c r="BT24" s="112" t="s">
        <v>5617</v>
      </c>
      <c r="BU24" s="112" t="s">
        <v>5588</v>
      </c>
    </row>
    <row r="25" spans="1:73">
      <c r="A25" s="105">
        <v>16</v>
      </c>
      <c r="B25" s="131" t="s">
        <v>24</v>
      </c>
      <c r="C25" s="105">
        <v>16</v>
      </c>
      <c r="D25" s="105" t="s">
        <v>5663</v>
      </c>
      <c r="E25" s="105">
        <v>3</v>
      </c>
      <c r="F25" s="133" t="s">
        <v>3269</v>
      </c>
      <c r="G25" s="105" t="s">
        <v>5761</v>
      </c>
      <c r="H25" s="105" t="s">
        <v>5762</v>
      </c>
      <c r="I25" s="105" t="s">
        <v>5763</v>
      </c>
      <c r="J25" s="105" t="s">
        <v>5764</v>
      </c>
      <c r="K25" s="134" t="str">
        <f t="shared" si="5"/>
        <v>32.07</v>
      </c>
      <c r="L25" s="106">
        <f>AVERAGE(32.059,32.076)</f>
        <v>32.067499999999995</v>
      </c>
      <c r="M25" s="106">
        <v>112.8</v>
      </c>
      <c r="N25" s="106">
        <v>444.7</v>
      </c>
      <c r="O25" s="107" t="s">
        <v>5590</v>
      </c>
      <c r="P25" s="106">
        <v>2.0699999999999998</v>
      </c>
      <c r="Q25" s="135">
        <v>2.58</v>
      </c>
      <c r="R25" s="108">
        <v>10.36</v>
      </c>
      <c r="S25" s="108">
        <v>23.33</v>
      </c>
      <c r="T25" s="108">
        <v>34.83</v>
      </c>
      <c r="U25" s="106">
        <f t="shared" si="1"/>
        <v>1000</v>
      </c>
      <c r="V25" s="106">
        <f t="shared" si="0"/>
        <v>2251</v>
      </c>
      <c r="W25" s="106">
        <f t="shared" si="0"/>
        <v>3361</v>
      </c>
      <c r="X25" s="109">
        <v>2.08</v>
      </c>
      <c r="Y25" s="106">
        <f t="shared" si="2"/>
        <v>201</v>
      </c>
      <c r="Z25" s="137" t="s">
        <v>3849</v>
      </c>
      <c r="AA25" s="110" t="s">
        <v>3849</v>
      </c>
      <c r="AB25" s="108" t="str">
        <f t="shared" si="6"/>
        <v>[Ne] 3s2 3p4</v>
      </c>
      <c r="AC25" s="108" t="str">
        <f t="shared" si="3"/>
        <v>[Ne] 3s2 3p4</v>
      </c>
      <c r="AD25" s="111">
        <v>1.0900000000000001</v>
      </c>
      <c r="AE25" s="111">
        <v>0.28999999999999998</v>
      </c>
      <c r="AF25" s="111">
        <v>1.02</v>
      </c>
      <c r="AG25" s="112">
        <v>170</v>
      </c>
      <c r="AH25" s="112"/>
      <c r="AI25" s="112">
        <v>103</v>
      </c>
      <c r="AJ25" s="112"/>
      <c r="AK25" s="112"/>
      <c r="AL25" s="112"/>
      <c r="AM25" s="111">
        <v>15.5</v>
      </c>
      <c r="AN25" s="111" t="s">
        <v>5765</v>
      </c>
      <c r="AO25" s="111" t="s">
        <v>5766</v>
      </c>
      <c r="AP25" s="111">
        <v>4.9999999999999998E-24</v>
      </c>
      <c r="AQ25" s="111">
        <v>0.71</v>
      </c>
      <c r="AR25" s="111">
        <v>1.7175</v>
      </c>
      <c r="AS25" s="111" t="s">
        <v>3839</v>
      </c>
      <c r="AT25" s="111">
        <v>0.26900000000000002</v>
      </c>
      <c r="AU25" s="108">
        <v>350</v>
      </c>
      <c r="AV25" s="108">
        <v>905</v>
      </c>
      <c r="AW25" s="108">
        <v>0.2</v>
      </c>
      <c r="AX25" s="113" t="s">
        <v>5767</v>
      </c>
      <c r="AY25" s="112" t="s">
        <v>5768</v>
      </c>
      <c r="AZ25" s="112" t="s">
        <v>5769</v>
      </c>
      <c r="BA25" s="112" t="s">
        <v>5770</v>
      </c>
      <c r="BB25" s="112" t="s">
        <v>5771</v>
      </c>
      <c r="BC25" s="112">
        <v>2</v>
      </c>
      <c r="BD25" s="112" t="s">
        <v>5772</v>
      </c>
      <c r="BE25" s="112" t="s">
        <v>5773</v>
      </c>
      <c r="BF25" s="112" t="s">
        <v>5577</v>
      </c>
      <c r="BG25" s="112" t="s">
        <v>5577</v>
      </c>
      <c r="BH25" s="112" t="s">
        <v>5774</v>
      </c>
      <c r="BI25" s="112" t="s">
        <v>5577</v>
      </c>
      <c r="BJ25" s="112" t="s">
        <v>5775</v>
      </c>
      <c r="BK25" s="112" t="s">
        <v>5776</v>
      </c>
      <c r="BL25" s="112" t="s">
        <v>5777</v>
      </c>
      <c r="BM25" s="112">
        <v>2.9</v>
      </c>
      <c r="BN25" s="112">
        <v>279</v>
      </c>
      <c r="BO25" s="112"/>
      <c r="BP25" s="114">
        <v>5.7118072290411908</v>
      </c>
      <c r="BQ25" s="112">
        <v>2.4</v>
      </c>
      <c r="BR25" s="112">
        <v>24</v>
      </c>
      <c r="BS25" s="112"/>
      <c r="BT25" s="112"/>
      <c r="BU25" s="112"/>
    </row>
    <row r="26" spans="1:73">
      <c r="A26" s="105">
        <v>17</v>
      </c>
      <c r="B26" s="131" t="s">
        <v>3262</v>
      </c>
      <c r="C26" s="105">
        <v>17</v>
      </c>
      <c r="D26" s="105" t="s">
        <v>5673</v>
      </c>
      <c r="E26" s="105">
        <v>3</v>
      </c>
      <c r="F26" s="133" t="s">
        <v>3270</v>
      </c>
      <c r="G26" s="105" t="s">
        <v>5778</v>
      </c>
      <c r="H26" s="105" t="s">
        <v>5779</v>
      </c>
      <c r="I26" s="105" t="s">
        <v>5780</v>
      </c>
      <c r="J26" s="105" t="s">
        <v>5780</v>
      </c>
      <c r="K26" s="134" t="str">
        <f t="shared" si="5"/>
        <v>35.45</v>
      </c>
      <c r="L26" s="106">
        <f>AVERAGE(35.446,35.457)</f>
        <v>35.451499999999996</v>
      </c>
      <c r="M26" s="106">
        <v>-101</v>
      </c>
      <c r="N26" s="106">
        <v>-34.6</v>
      </c>
      <c r="O26" s="107" t="s">
        <v>5568</v>
      </c>
      <c r="P26" s="106">
        <v>3.2100000000000002E-3</v>
      </c>
      <c r="Q26" s="135">
        <v>3.16</v>
      </c>
      <c r="R26" s="108">
        <v>12.967599999999999</v>
      </c>
      <c r="S26" s="108">
        <v>23.81</v>
      </c>
      <c r="T26" s="108">
        <v>39.610999999999997</v>
      </c>
      <c r="U26" s="106">
        <f t="shared" si="1"/>
        <v>1251</v>
      </c>
      <c r="V26" s="106">
        <f t="shared" si="1"/>
        <v>2297</v>
      </c>
      <c r="W26" s="106">
        <f t="shared" si="1"/>
        <v>3822</v>
      </c>
      <c r="X26" s="109">
        <v>3.61</v>
      </c>
      <c r="Y26" s="106">
        <f t="shared" si="2"/>
        <v>348</v>
      </c>
      <c r="Z26" s="137" t="s">
        <v>3850</v>
      </c>
      <c r="AA26" s="110" t="s">
        <v>3850</v>
      </c>
      <c r="AB26" s="108" t="str">
        <f t="shared" si="6"/>
        <v>[Ne] 3s2 3p5</v>
      </c>
      <c r="AC26" s="108" t="str">
        <f t="shared" si="3"/>
        <v>[Ne] 3s2 3p5</v>
      </c>
      <c r="AD26" s="111">
        <v>0.97</v>
      </c>
      <c r="AE26" s="111">
        <v>1.81</v>
      </c>
      <c r="AF26" s="111">
        <v>0.99</v>
      </c>
      <c r="AG26" s="112"/>
      <c r="AH26" s="112">
        <v>167</v>
      </c>
      <c r="AI26" s="112">
        <v>100</v>
      </c>
      <c r="AJ26" s="112"/>
      <c r="AK26" s="112"/>
      <c r="AL26" s="112"/>
      <c r="AM26" s="111">
        <v>16.899999999999999</v>
      </c>
      <c r="AN26" s="111" t="s">
        <v>5765</v>
      </c>
      <c r="AO26" s="111" t="s">
        <v>1292</v>
      </c>
      <c r="AP26" s="111" t="s">
        <v>3839</v>
      </c>
      <c r="AQ26" s="111">
        <v>0.48</v>
      </c>
      <c r="AR26" s="111">
        <v>3.23</v>
      </c>
      <c r="AS26" s="111">
        <v>10.199999999999999</v>
      </c>
      <c r="AT26" s="111">
        <v>8.8999999999999999E-3</v>
      </c>
      <c r="AU26" s="108">
        <v>145</v>
      </c>
      <c r="AV26" s="108">
        <v>19400</v>
      </c>
      <c r="AW26" s="108">
        <v>0.12</v>
      </c>
      <c r="AX26" s="113"/>
      <c r="AY26" s="112" t="s">
        <v>5781</v>
      </c>
      <c r="AZ26" s="112" t="s">
        <v>5782</v>
      </c>
      <c r="BA26" s="112" t="s">
        <v>5783</v>
      </c>
      <c r="BB26" s="112" t="s">
        <v>5784</v>
      </c>
      <c r="BC26" s="112"/>
      <c r="BD26" s="112" t="s">
        <v>5785</v>
      </c>
      <c r="BE26" s="112" t="s">
        <v>5577</v>
      </c>
      <c r="BF26" s="112" t="s">
        <v>5786</v>
      </c>
      <c r="BG26" s="112" t="s">
        <v>5787</v>
      </c>
      <c r="BH26" s="112" t="s">
        <v>5788</v>
      </c>
      <c r="BI26" s="112" t="s">
        <v>5789</v>
      </c>
      <c r="BJ26" s="112" t="s">
        <v>124</v>
      </c>
      <c r="BK26" s="112" t="s">
        <v>5672</v>
      </c>
      <c r="BL26" s="112" t="s">
        <v>5790</v>
      </c>
      <c r="BM26" s="112">
        <v>2.2000000000000002</v>
      </c>
      <c r="BN26" s="112">
        <v>121</v>
      </c>
      <c r="BO26" s="112">
        <v>1774</v>
      </c>
      <c r="BP26" s="114">
        <v>3.7193312869837261</v>
      </c>
      <c r="BQ26" s="112">
        <v>2.1</v>
      </c>
      <c r="BR26" s="112">
        <v>0.15</v>
      </c>
      <c r="BS26" s="112"/>
      <c r="BT26" s="112" t="s">
        <v>5617</v>
      </c>
      <c r="BU26" s="112" t="s">
        <v>5588</v>
      </c>
    </row>
    <row r="27" spans="1:73">
      <c r="A27" s="105">
        <v>18</v>
      </c>
      <c r="B27" s="131" t="s">
        <v>3263</v>
      </c>
      <c r="C27" s="105">
        <v>18</v>
      </c>
      <c r="D27" s="105" t="s">
        <v>5580</v>
      </c>
      <c r="E27" s="105">
        <v>3</v>
      </c>
      <c r="F27" s="133" t="s">
        <v>3271</v>
      </c>
      <c r="G27" s="105" t="s">
        <v>3271</v>
      </c>
      <c r="H27" s="105" t="s">
        <v>3854</v>
      </c>
      <c r="I27" s="105" t="s">
        <v>5791</v>
      </c>
      <c r="J27" s="105" t="s">
        <v>5792</v>
      </c>
      <c r="K27" s="134" t="str">
        <f t="shared" si="5"/>
        <v>39.95</v>
      </c>
      <c r="L27" s="106">
        <v>39.948</v>
      </c>
      <c r="M27" s="106">
        <v>-189.2</v>
      </c>
      <c r="N27" s="106">
        <v>-185.7</v>
      </c>
      <c r="O27" s="107" t="s">
        <v>5568</v>
      </c>
      <c r="P27" s="106">
        <v>1.7799999999999999E-3</v>
      </c>
      <c r="Q27" s="135"/>
      <c r="R27" s="108">
        <v>15.759600000000001</v>
      </c>
      <c r="S27" s="108">
        <v>27.629000000000001</v>
      </c>
      <c r="T27" s="108">
        <v>40.74</v>
      </c>
      <c r="U27" s="106">
        <f t="shared" si="1"/>
        <v>1521</v>
      </c>
      <c r="V27" s="106">
        <f t="shared" si="1"/>
        <v>2666</v>
      </c>
      <c r="W27" s="106">
        <f t="shared" si="1"/>
        <v>3931</v>
      </c>
      <c r="X27" s="109" t="s">
        <v>3841</v>
      </c>
      <c r="Y27" s="106" t="str">
        <f t="shared" si="2"/>
        <v>&lt;0</v>
      </c>
      <c r="Z27" s="137" t="s">
        <v>3842</v>
      </c>
      <c r="AA27" s="110"/>
      <c r="AB27" s="108" t="str">
        <f t="shared" si="6"/>
        <v>[Ne] 3s2 3p6</v>
      </c>
      <c r="AC27" s="108" t="str">
        <f t="shared" si="3"/>
        <v>[Ne] 3s2 3p6</v>
      </c>
      <c r="AD27" s="111">
        <v>0.88</v>
      </c>
      <c r="AE27" s="111" t="s">
        <v>3839</v>
      </c>
      <c r="AF27" s="111">
        <v>0.98</v>
      </c>
      <c r="AG27" s="112"/>
      <c r="AH27" s="112"/>
      <c r="AI27" s="112">
        <v>98</v>
      </c>
      <c r="AJ27" s="112"/>
      <c r="AK27" s="112"/>
      <c r="AL27" s="112"/>
      <c r="AM27" s="111">
        <v>23.9</v>
      </c>
      <c r="AN27" s="111" t="s">
        <v>5689</v>
      </c>
      <c r="AO27" s="111" t="s">
        <v>5793</v>
      </c>
      <c r="AP27" s="111" t="s">
        <v>3839</v>
      </c>
      <c r="AQ27" s="111">
        <v>0.52</v>
      </c>
      <c r="AR27" s="111">
        <v>1.1879999999999999</v>
      </c>
      <c r="AS27" s="111">
        <v>6.4470000000000001</v>
      </c>
      <c r="AT27" s="111">
        <v>1.772E-2</v>
      </c>
      <c r="AU27" s="108">
        <v>3.5</v>
      </c>
      <c r="AV27" s="108">
        <v>0.45</v>
      </c>
      <c r="AW27" s="108"/>
      <c r="AX27" s="113"/>
      <c r="AY27" s="112" t="s">
        <v>5657</v>
      </c>
      <c r="AZ27" s="112" t="s">
        <v>5572</v>
      </c>
      <c r="BA27" s="112" t="s">
        <v>5794</v>
      </c>
      <c r="BB27" s="112" t="s">
        <v>5691</v>
      </c>
      <c r="BC27" s="112"/>
      <c r="BD27" s="112" t="s">
        <v>5795</v>
      </c>
      <c r="BE27" s="112" t="s">
        <v>5577</v>
      </c>
      <c r="BF27" s="112" t="s">
        <v>5577</v>
      </c>
      <c r="BG27" s="112" t="s">
        <v>5577</v>
      </c>
      <c r="BH27" s="112" t="s">
        <v>5577</v>
      </c>
      <c r="BI27" s="112" t="s">
        <v>5577</v>
      </c>
      <c r="BJ27" s="112" t="s">
        <v>5577</v>
      </c>
      <c r="BK27" s="112" t="s">
        <v>5577</v>
      </c>
      <c r="BL27" s="112" t="s">
        <v>5577</v>
      </c>
      <c r="BM27" s="112">
        <v>1.5860000000000001</v>
      </c>
      <c r="BN27" s="112">
        <v>0</v>
      </c>
      <c r="BO27" s="112">
        <v>1894</v>
      </c>
      <c r="BP27" s="114">
        <v>5.0043213737826422</v>
      </c>
      <c r="BQ27" s="112">
        <v>0.5</v>
      </c>
      <c r="BR27" s="112">
        <v>0.5</v>
      </c>
      <c r="BS27" s="112"/>
      <c r="BT27" s="112" t="s">
        <v>5588</v>
      </c>
      <c r="BU27" s="112" t="s">
        <v>5588</v>
      </c>
    </row>
    <row r="28" spans="1:73">
      <c r="A28" s="105">
        <v>19</v>
      </c>
      <c r="B28" s="131" t="s">
        <v>3280</v>
      </c>
      <c r="C28" s="105">
        <v>1</v>
      </c>
      <c r="D28" s="105" t="s">
        <v>5563</v>
      </c>
      <c r="E28" s="105">
        <v>4</v>
      </c>
      <c r="F28" s="133" t="s">
        <v>3298</v>
      </c>
      <c r="G28" s="105" t="s">
        <v>5796</v>
      </c>
      <c r="H28" s="105" t="s">
        <v>3855</v>
      </c>
      <c r="I28" s="105" t="s">
        <v>5797</v>
      </c>
      <c r="J28" s="105" t="s">
        <v>5798</v>
      </c>
      <c r="K28" s="134" t="str">
        <f t="shared" si="5"/>
        <v>39.10</v>
      </c>
      <c r="L28" s="106">
        <v>39.098300000000002</v>
      </c>
      <c r="M28" s="106">
        <v>63.25</v>
      </c>
      <c r="N28" s="106">
        <v>760</v>
      </c>
      <c r="O28" s="107" t="s">
        <v>5590</v>
      </c>
      <c r="P28" s="106">
        <v>0.86</v>
      </c>
      <c r="Q28" s="135">
        <v>0.82</v>
      </c>
      <c r="R28" s="108">
        <v>4.3407</v>
      </c>
      <c r="S28" s="108">
        <v>31.625</v>
      </c>
      <c r="T28" s="108">
        <v>45.72</v>
      </c>
      <c r="U28" s="106">
        <f t="shared" si="1"/>
        <v>419</v>
      </c>
      <c r="V28" s="106">
        <f t="shared" si="1"/>
        <v>3051</v>
      </c>
      <c r="W28" s="106">
        <f t="shared" si="1"/>
        <v>4411</v>
      </c>
      <c r="X28" s="109">
        <v>0.5</v>
      </c>
      <c r="Y28" s="106">
        <f t="shared" si="2"/>
        <v>48</v>
      </c>
      <c r="Z28" s="137" t="s">
        <v>3844</v>
      </c>
      <c r="AA28" s="110" t="s">
        <v>3844</v>
      </c>
      <c r="AB28" s="108" t="str">
        <f>CONCATENATE("[",B$27,"] ",E28,"s",MIN(A28-A$27,2))</f>
        <v>[Ar] 4s1</v>
      </c>
      <c r="AC28" s="108" t="str">
        <f t="shared" si="3"/>
        <v>[Ar] 4s1</v>
      </c>
      <c r="AD28" s="111">
        <v>2.77</v>
      </c>
      <c r="AE28" s="111">
        <v>1.51</v>
      </c>
      <c r="AF28" s="111">
        <v>2.0299999999999998</v>
      </c>
      <c r="AG28" s="112"/>
      <c r="AH28" s="112"/>
      <c r="AI28" s="112">
        <v>227</v>
      </c>
      <c r="AJ28" s="112">
        <v>152</v>
      </c>
      <c r="AK28" s="112"/>
      <c r="AL28" s="112"/>
      <c r="AM28" s="111">
        <v>45.46</v>
      </c>
      <c r="AN28" s="111" t="s">
        <v>5591</v>
      </c>
      <c r="AO28" s="111" t="s">
        <v>5799</v>
      </c>
      <c r="AP28" s="111">
        <v>0.13900000000000001</v>
      </c>
      <c r="AQ28" s="111">
        <v>0.75</v>
      </c>
      <c r="AR28" s="111">
        <v>2.3340000000000001</v>
      </c>
      <c r="AS28" s="111">
        <v>79.87</v>
      </c>
      <c r="AT28" s="111">
        <v>102.4</v>
      </c>
      <c r="AU28" s="108">
        <v>20900</v>
      </c>
      <c r="AV28" s="108">
        <v>399</v>
      </c>
      <c r="AW28" s="108">
        <v>0.2</v>
      </c>
      <c r="AX28" s="113"/>
      <c r="AY28" s="112" t="s">
        <v>5800</v>
      </c>
      <c r="AZ28" s="112" t="s">
        <v>5801</v>
      </c>
      <c r="BA28" s="112" t="s">
        <v>5697</v>
      </c>
      <c r="BB28" s="112" t="s">
        <v>5596</v>
      </c>
      <c r="BC28" s="112">
        <v>0.5</v>
      </c>
      <c r="BD28" s="112" t="s">
        <v>5802</v>
      </c>
      <c r="BE28" s="112" t="s">
        <v>5803</v>
      </c>
      <c r="BF28" s="112" t="s">
        <v>5804</v>
      </c>
      <c r="BG28" s="112" t="s">
        <v>5805</v>
      </c>
      <c r="BH28" s="112" t="s">
        <v>5806</v>
      </c>
      <c r="BI28" s="112" t="s">
        <v>5804</v>
      </c>
      <c r="BJ28" s="112" t="s">
        <v>5807</v>
      </c>
      <c r="BK28" s="112" t="s">
        <v>5808</v>
      </c>
      <c r="BL28" s="112" t="s">
        <v>165</v>
      </c>
      <c r="BM28" s="112">
        <v>43.4</v>
      </c>
      <c r="BN28" s="112">
        <v>90</v>
      </c>
      <c r="BO28" s="112">
        <v>1807</v>
      </c>
      <c r="BP28" s="114">
        <v>3.5763413502057921</v>
      </c>
      <c r="BQ28" s="112">
        <v>4.3</v>
      </c>
      <c r="BR28" s="112">
        <v>85</v>
      </c>
      <c r="BS28" s="112"/>
      <c r="BT28" s="112"/>
      <c r="BU28" s="112"/>
    </row>
    <row r="29" spans="1:73">
      <c r="A29" s="105">
        <v>20</v>
      </c>
      <c r="B29" s="131" t="s">
        <v>3281</v>
      </c>
      <c r="C29" s="105">
        <v>2</v>
      </c>
      <c r="D29" s="105" t="s">
        <v>5603</v>
      </c>
      <c r="E29" s="105">
        <v>4</v>
      </c>
      <c r="F29" s="133" t="s">
        <v>3299</v>
      </c>
      <c r="G29" s="105" t="s">
        <v>5809</v>
      </c>
      <c r="H29" s="105" t="s">
        <v>3856</v>
      </c>
      <c r="I29" s="105" t="s">
        <v>5810</v>
      </c>
      <c r="J29" s="105" t="s">
        <v>5810</v>
      </c>
      <c r="K29" s="134" t="str">
        <f t="shared" si="5"/>
        <v>40.08</v>
      </c>
      <c r="L29" s="106">
        <v>40.078000000000003</v>
      </c>
      <c r="M29" s="106">
        <v>839</v>
      </c>
      <c r="N29" s="106">
        <v>1484</v>
      </c>
      <c r="O29" s="107" t="s">
        <v>5590</v>
      </c>
      <c r="P29" s="106">
        <v>1.55</v>
      </c>
      <c r="Q29" s="135">
        <v>1</v>
      </c>
      <c r="R29" s="108">
        <v>6.1132</v>
      </c>
      <c r="S29" s="108">
        <v>11.871</v>
      </c>
      <c r="T29" s="108">
        <v>50.908000000000001</v>
      </c>
      <c r="U29" s="106">
        <f t="shared" si="1"/>
        <v>590</v>
      </c>
      <c r="V29" s="106">
        <f t="shared" si="1"/>
        <v>1145</v>
      </c>
      <c r="W29" s="106">
        <f t="shared" si="1"/>
        <v>4912</v>
      </c>
      <c r="X29" s="109">
        <v>0.04</v>
      </c>
      <c r="Y29" s="106">
        <f t="shared" si="2"/>
        <v>4</v>
      </c>
      <c r="Z29" s="137" t="s">
        <v>3845</v>
      </c>
      <c r="AA29" s="110" t="s">
        <v>3845</v>
      </c>
      <c r="AB29" s="108" t="str">
        <f>CONCATENATE("[",B$27,"] ",E29,"s",MIN(A29-A$27,2))</f>
        <v>[Ar] 4s2</v>
      </c>
      <c r="AC29" s="108" t="str">
        <f t="shared" si="3"/>
        <v>[Ar] 4s2</v>
      </c>
      <c r="AD29" s="111">
        <v>2.23</v>
      </c>
      <c r="AE29" s="111">
        <v>1</v>
      </c>
      <c r="AF29" s="111">
        <v>1.74</v>
      </c>
      <c r="AG29" s="112"/>
      <c r="AH29" s="112"/>
      <c r="AI29" s="112">
        <v>197</v>
      </c>
      <c r="AJ29" s="112"/>
      <c r="AK29" s="112">
        <v>114</v>
      </c>
      <c r="AL29" s="112"/>
      <c r="AM29" s="111">
        <v>25.9</v>
      </c>
      <c r="AN29" s="111" t="s">
        <v>5689</v>
      </c>
      <c r="AO29" s="111" t="s">
        <v>5811</v>
      </c>
      <c r="AP29" s="111">
        <v>0.29799999999999999</v>
      </c>
      <c r="AQ29" s="111">
        <v>0.63</v>
      </c>
      <c r="AR29" s="111">
        <v>8.5399999999999991</v>
      </c>
      <c r="AS29" s="111">
        <v>153.30000000000001</v>
      </c>
      <c r="AT29" s="111">
        <v>200</v>
      </c>
      <c r="AU29" s="108">
        <v>41500</v>
      </c>
      <c r="AV29" s="108">
        <v>412</v>
      </c>
      <c r="AW29" s="108">
        <v>1.4</v>
      </c>
      <c r="AX29" s="113"/>
      <c r="AY29" s="112" t="s">
        <v>5812</v>
      </c>
      <c r="AZ29" s="112" t="s">
        <v>5801</v>
      </c>
      <c r="BA29" s="112" t="s">
        <v>5707</v>
      </c>
      <c r="BB29" s="112" t="s">
        <v>5574</v>
      </c>
      <c r="BC29" s="112">
        <v>1.5</v>
      </c>
      <c r="BD29" s="112" t="s">
        <v>5813</v>
      </c>
      <c r="BE29" s="112" t="s">
        <v>5814</v>
      </c>
      <c r="BF29" s="112" t="s">
        <v>5815</v>
      </c>
      <c r="BG29" s="112" t="s">
        <v>5816</v>
      </c>
      <c r="BH29" s="112" t="s">
        <v>5817</v>
      </c>
      <c r="BI29" s="112" t="s">
        <v>5577</v>
      </c>
      <c r="BJ29" s="112" t="s">
        <v>3721</v>
      </c>
      <c r="BK29" s="112" t="s">
        <v>96</v>
      </c>
      <c r="BL29" s="112" t="s">
        <v>3747</v>
      </c>
      <c r="BM29" s="112">
        <v>22.8</v>
      </c>
      <c r="BN29" s="112">
        <v>178</v>
      </c>
      <c r="BO29" s="112">
        <v>1808</v>
      </c>
      <c r="BP29" s="114">
        <v>4.786041210242554</v>
      </c>
      <c r="BQ29" s="112">
        <v>4.6500000000000004</v>
      </c>
      <c r="BR29" s="112">
        <v>11</v>
      </c>
      <c r="BS29" s="112"/>
      <c r="BT29" s="112"/>
      <c r="BU29" s="112"/>
    </row>
    <row r="30" spans="1:73">
      <c r="A30" s="105">
        <v>21</v>
      </c>
      <c r="B30" s="131" t="s">
        <v>3282</v>
      </c>
      <c r="C30" s="105">
        <v>3</v>
      </c>
      <c r="D30" s="105" t="s">
        <v>5818</v>
      </c>
      <c r="E30" s="105">
        <v>4</v>
      </c>
      <c r="F30" s="133" t="s">
        <v>3300</v>
      </c>
      <c r="G30" s="105" t="s">
        <v>5819</v>
      </c>
      <c r="H30" s="105" t="s">
        <v>3857</v>
      </c>
      <c r="I30" s="105" t="s">
        <v>5820</v>
      </c>
      <c r="J30" s="105" t="s">
        <v>5821</v>
      </c>
      <c r="K30" s="134" t="str">
        <f t="shared" si="5"/>
        <v>44.96</v>
      </c>
      <c r="L30" s="106">
        <v>44.955908000000001</v>
      </c>
      <c r="M30" s="106">
        <v>1541</v>
      </c>
      <c r="N30" s="106">
        <v>2832</v>
      </c>
      <c r="O30" s="107" t="s">
        <v>5590</v>
      </c>
      <c r="P30" s="106">
        <v>2.99</v>
      </c>
      <c r="Q30" s="135">
        <v>1.36</v>
      </c>
      <c r="R30" s="108">
        <v>6.5613999999999999</v>
      </c>
      <c r="S30" s="108">
        <v>12.8</v>
      </c>
      <c r="T30" s="108">
        <v>24.76</v>
      </c>
      <c r="U30" s="106">
        <f t="shared" si="1"/>
        <v>633</v>
      </c>
      <c r="V30" s="106">
        <f t="shared" si="1"/>
        <v>1235</v>
      </c>
      <c r="W30" s="106">
        <f t="shared" si="1"/>
        <v>2389</v>
      </c>
      <c r="X30" s="109">
        <v>0.19</v>
      </c>
      <c r="Y30" s="106">
        <f t="shared" si="2"/>
        <v>18</v>
      </c>
      <c r="Z30" s="137" t="s">
        <v>3846</v>
      </c>
      <c r="AA30" s="110" t="s">
        <v>3846</v>
      </c>
      <c r="AB30" s="108" t="str">
        <f t="shared" ref="AB30:AB39" si="7">CONCATENATE(AB$29," ",E30-1,"d",MIN(A30-A$29,10))</f>
        <v>[Ar] 4s2 3d1</v>
      </c>
      <c r="AC30" s="108" t="str">
        <f t="shared" si="3"/>
        <v>[Ar] 4s2 3d1</v>
      </c>
      <c r="AD30" s="111">
        <v>2.09</v>
      </c>
      <c r="AE30" s="111">
        <v>0.75</v>
      </c>
      <c r="AF30" s="111">
        <v>1.44</v>
      </c>
      <c r="AG30" s="112"/>
      <c r="AH30" s="112"/>
      <c r="AI30" s="112">
        <v>162</v>
      </c>
      <c r="AJ30" s="112"/>
      <c r="AK30" s="112"/>
      <c r="AL30" s="112">
        <v>88.5</v>
      </c>
      <c r="AM30" s="111">
        <v>15</v>
      </c>
      <c r="AN30" s="111" t="s">
        <v>5570</v>
      </c>
      <c r="AO30" s="111" t="s">
        <v>5822</v>
      </c>
      <c r="AP30" s="111">
        <v>1.77E-2</v>
      </c>
      <c r="AQ30" s="111">
        <v>0.6</v>
      </c>
      <c r="AR30" s="111">
        <v>14.1</v>
      </c>
      <c r="AS30" s="111">
        <v>314.2</v>
      </c>
      <c r="AT30" s="111">
        <v>15.8</v>
      </c>
      <c r="AU30" s="108">
        <v>22</v>
      </c>
      <c r="AV30" s="108">
        <v>5.9999999999999997E-7</v>
      </c>
      <c r="AW30" s="108"/>
      <c r="AX30" s="113"/>
      <c r="AY30" s="112" t="s">
        <v>5823</v>
      </c>
      <c r="AZ30" s="112" t="s">
        <v>5801</v>
      </c>
      <c r="BA30" s="112" t="s">
        <v>5697</v>
      </c>
      <c r="BB30" s="112" t="s">
        <v>5574</v>
      </c>
      <c r="BC30" s="112"/>
      <c r="BD30" s="112" t="s">
        <v>5824</v>
      </c>
      <c r="BE30" s="112" t="s">
        <v>5825</v>
      </c>
      <c r="BF30" s="112" t="s">
        <v>5826</v>
      </c>
      <c r="BG30" s="112" t="s">
        <v>5827</v>
      </c>
      <c r="BH30" s="112" t="s">
        <v>5828</v>
      </c>
      <c r="BI30" s="112"/>
      <c r="BJ30" s="112" t="s">
        <v>5829</v>
      </c>
      <c r="BK30" s="112" t="s">
        <v>5830</v>
      </c>
      <c r="BL30" s="112" t="s">
        <v>5831</v>
      </c>
      <c r="BM30" s="112">
        <v>17.8</v>
      </c>
      <c r="BN30" s="112">
        <v>378</v>
      </c>
      <c r="BO30" s="112">
        <v>1879</v>
      </c>
      <c r="BP30" s="114">
        <v>1.5340261060561351</v>
      </c>
      <c r="BQ30" s="112">
        <v>1.3</v>
      </c>
      <c r="BR30" s="112">
        <v>1400</v>
      </c>
      <c r="BS30" s="112"/>
      <c r="BT30" s="112"/>
      <c r="BU30" s="112"/>
    </row>
    <row r="31" spans="1:73">
      <c r="A31" s="105">
        <v>22</v>
      </c>
      <c r="B31" s="131" t="s">
        <v>3283</v>
      </c>
      <c r="C31" s="105">
        <v>4</v>
      </c>
      <c r="D31" s="105" t="s">
        <v>5832</v>
      </c>
      <c r="E31" s="105">
        <v>4</v>
      </c>
      <c r="F31" s="133" t="s">
        <v>3301</v>
      </c>
      <c r="G31" s="105" t="s">
        <v>5833</v>
      </c>
      <c r="H31" s="105" t="s">
        <v>5834</v>
      </c>
      <c r="I31" s="105" t="s">
        <v>5835</v>
      </c>
      <c r="J31" s="105" t="s">
        <v>5835</v>
      </c>
      <c r="K31" s="134" t="str">
        <f t="shared" si="5"/>
        <v>47.87</v>
      </c>
      <c r="L31" s="106">
        <v>47.866999999999997</v>
      </c>
      <c r="M31" s="106">
        <v>1660</v>
      </c>
      <c r="N31" s="106">
        <v>3287</v>
      </c>
      <c r="O31" s="107" t="s">
        <v>5590</v>
      </c>
      <c r="P31" s="106">
        <v>4.54</v>
      </c>
      <c r="Q31" s="135">
        <v>1.54</v>
      </c>
      <c r="R31" s="108">
        <v>6.8281999999999998</v>
      </c>
      <c r="S31" s="108">
        <v>13.58</v>
      </c>
      <c r="T31" s="108">
        <v>27.491</v>
      </c>
      <c r="U31" s="106">
        <f t="shared" si="1"/>
        <v>659</v>
      </c>
      <c r="V31" s="106">
        <f t="shared" si="1"/>
        <v>1310</v>
      </c>
      <c r="W31" s="106">
        <f t="shared" si="1"/>
        <v>2652</v>
      </c>
      <c r="X31" s="109">
        <v>0.08</v>
      </c>
      <c r="Y31" s="106">
        <f t="shared" si="2"/>
        <v>8</v>
      </c>
      <c r="Z31" s="137" t="s">
        <v>3858</v>
      </c>
      <c r="AA31" s="110" t="s">
        <v>3858</v>
      </c>
      <c r="AB31" s="108" t="str">
        <f t="shared" si="7"/>
        <v>[Ar] 4s2 3d2</v>
      </c>
      <c r="AC31" s="108" t="str">
        <f t="shared" si="3"/>
        <v>[Ar] 4s2 3d2</v>
      </c>
      <c r="AD31" s="111">
        <v>2</v>
      </c>
      <c r="AE31" s="111">
        <v>0.61</v>
      </c>
      <c r="AF31" s="111">
        <v>1.32</v>
      </c>
      <c r="AG31" s="112"/>
      <c r="AH31" s="112"/>
      <c r="AI31" s="112">
        <v>147</v>
      </c>
      <c r="AJ31" s="112"/>
      <c r="AK31" s="112">
        <v>100</v>
      </c>
      <c r="AL31" s="112">
        <v>81</v>
      </c>
      <c r="AM31" s="111">
        <v>10.64</v>
      </c>
      <c r="AN31" s="111" t="s">
        <v>5570</v>
      </c>
      <c r="AO31" s="111" t="s">
        <v>5836</v>
      </c>
      <c r="AP31" s="111">
        <v>2.3400000000000001E-2</v>
      </c>
      <c r="AQ31" s="111">
        <v>0.52</v>
      </c>
      <c r="AR31" s="111">
        <v>15.45</v>
      </c>
      <c r="AS31" s="111">
        <v>421</v>
      </c>
      <c r="AT31" s="111">
        <v>21.9</v>
      </c>
      <c r="AU31" s="108">
        <v>5650</v>
      </c>
      <c r="AV31" s="108">
        <v>1E-3</v>
      </c>
      <c r="AW31" s="108"/>
      <c r="AX31" s="113"/>
      <c r="AY31" s="112" t="s">
        <v>5837</v>
      </c>
      <c r="AZ31" s="112" t="s">
        <v>5838</v>
      </c>
      <c r="BA31" s="112" t="s">
        <v>5839</v>
      </c>
      <c r="BB31" s="112" t="s">
        <v>5574</v>
      </c>
      <c r="BC31" s="112"/>
      <c r="BD31" s="112" t="s">
        <v>5840</v>
      </c>
      <c r="BE31" s="112" t="s">
        <v>5841</v>
      </c>
      <c r="BF31" s="112" t="s">
        <v>5577</v>
      </c>
      <c r="BG31" s="112" t="s">
        <v>5577</v>
      </c>
      <c r="BH31" s="112" t="s">
        <v>5724</v>
      </c>
      <c r="BI31" s="112" t="s">
        <v>5577</v>
      </c>
      <c r="BJ31" s="112" t="s">
        <v>5842</v>
      </c>
      <c r="BK31" s="112" t="s">
        <v>5843</v>
      </c>
      <c r="BL31" s="112" t="s">
        <v>5844</v>
      </c>
      <c r="BM31" s="112">
        <v>14.6</v>
      </c>
      <c r="BN31" s="112">
        <v>470</v>
      </c>
      <c r="BO31" s="112">
        <v>1791</v>
      </c>
      <c r="BP31" s="114">
        <v>3.3802112417116059</v>
      </c>
      <c r="BQ31" s="112">
        <v>3.8</v>
      </c>
      <c r="BR31" s="112">
        <v>6.1</v>
      </c>
      <c r="BS31" s="112"/>
      <c r="BT31" s="112"/>
      <c r="BU31" s="112"/>
    </row>
    <row r="32" spans="1:73">
      <c r="A32" s="105">
        <v>23</v>
      </c>
      <c r="B32" s="131" t="s">
        <v>3284</v>
      </c>
      <c r="C32" s="105">
        <v>5</v>
      </c>
      <c r="D32" s="105" t="s">
        <v>5845</v>
      </c>
      <c r="E32" s="105">
        <v>4</v>
      </c>
      <c r="F32" s="133" t="s">
        <v>3302</v>
      </c>
      <c r="G32" s="105" t="s">
        <v>3302</v>
      </c>
      <c r="H32" s="105" t="s">
        <v>3859</v>
      </c>
      <c r="I32" s="105" t="s">
        <v>5846</v>
      </c>
      <c r="J32" s="105" t="s">
        <v>5846</v>
      </c>
      <c r="K32" s="134" t="str">
        <f t="shared" si="5"/>
        <v>50.94</v>
      </c>
      <c r="L32" s="106">
        <v>50.941499999999998</v>
      </c>
      <c r="M32" s="106">
        <v>1890</v>
      </c>
      <c r="N32" s="106">
        <v>3380</v>
      </c>
      <c r="O32" s="107" t="s">
        <v>5590</v>
      </c>
      <c r="P32" s="106">
        <v>6.11</v>
      </c>
      <c r="Q32" s="135">
        <v>1.63</v>
      </c>
      <c r="R32" s="108">
        <v>6.7462999999999997</v>
      </c>
      <c r="S32" s="108">
        <v>14.65</v>
      </c>
      <c r="T32" s="108">
        <v>29.31</v>
      </c>
      <c r="U32" s="106">
        <f t="shared" si="1"/>
        <v>651</v>
      </c>
      <c r="V32" s="106">
        <f t="shared" si="1"/>
        <v>1414</v>
      </c>
      <c r="W32" s="106">
        <f t="shared" si="1"/>
        <v>2828</v>
      </c>
      <c r="X32" s="109">
        <v>0.53</v>
      </c>
      <c r="Y32" s="106">
        <f t="shared" si="2"/>
        <v>51</v>
      </c>
      <c r="Z32" s="137" t="s">
        <v>3860</v>
      </c>
      <c r="AA32" s="110" t="s">
        <v>3860</v>
      </c>
      <c r="AB32" s="108" t="str">
        <f t="shared" si="7"/>
        <v>[Ar] 4s2 3d3</v>
      </c>
      <c r="AC32" s="108" t="str">
        <f t="shared" si="3"/>
        <v>[Ar] 4s2 3d3</v>
      </c>
      <c r="AD32" s="111">
        <v>1.92</v>
      </c>
      <c r="AE32" s="111">
        <v>0.54</v>
      </c>
      <c r="AF32" s="111">
        <v>1.22</v>
      </c>
      <c r="AG32" s="112"/>
      <c r="AH32" s="112"/>
      <c r="AI32" s="112">
        <v>134</v>
      </c>
      <c r="AJ32" s="112"/>
      <c r="AK32" s="112">
        <v>93</v>
      </c>
      <c r="AL32" s="112">
        <v>78</v>
      </c>
      <c r="AM32" s="111">
        <v>8.7799999999999994</v>
      </c>
      <c r="AN32" s="111" t="s">
        <v>5591</v>
      </c>
      <c r="AO32" s="111" t="s">
        <v>5847</v>
      </c>
      <c r="AP32" s="111">
        <v>4.8899999999999999E-2</v>
      </c>
      <c r="AQ32" s="111">
        <v>0.49</v>
      </c>
      <c r="AR32" s="111">
        <v>20.9</v>
      </c>
      <c r="AS32" s="111">
        <v>0.45200000000000001</v>
      </c>
      <c r="AT32" s="111">
        <v>30.7</v>
      </c>
      <c r="AU32" s="108">
        <v>120</v>
      </c>
      <c r="AV32" s="108">
        <v>2.5000000000000001E-3</v>
      </c>
      <c r="AW32" s="108"/>
      <c r="AX32" s="113"/>
      <c r="AY32" s="112" t="s">
        <v>5848</v>
      </c>
      <c r="AZ32" s="112" t="s">
        <v>5849</v>
      </c>
      <c r="BA32" s="112" t="s">
        <v>5697</v>
      </c>
      <c r="BB32" s="112" t="s">
        <v>5596</v>
      </c>
      <c r="BC32" s="112"/>
      <c r="BD32" s="112" t="s">
        <v>5850</v>
      </c>
      <c r="BE32" s="112" t="s">
        <v>5851</v>
      </c>
      <c r="BF32" s="112" t="s">
        <v>5577</v>
      </c>
      <c r="BG32" s="112" t="s">
        <v>5577</v>
      </c>
      <c r="BH32" s="112" t="s">
        <v>5852</v>
      </c>
      <c r="BI32" s="112" t="s">
        <v>5577</v>
      </c>
      <c r="BJ32" s="112" t="s">
        <v>5853</v>
      </c>
      <c r="BK32" s="112" t="s">
        <v>5854</v>
      </c>
      <c r="BL32" s="112" t="s">
        <v>5855</v>
      </c>
      <c r="BM32" s="112">
        <v>12.4</v>
      </c>
      <c r="BN32" s="112">
        <v>514</v>
      </c>
      <c r="BO32" s="112">
        <v>1830</v>
      </c>
      <c r="BP32" s="114">
        <v>2.4668676203541096</v>
      </c>
      <c r="BQ32" s="112">
        <v>2.1</v>
      </c>
      <c r="BR32" s="112">
        <v>220</v>
      </c>
      <c r="BS32" s="112"/>
      <c r="BT32" s="112" t="s">
        <v>5617</v>
      </c>
      <c r="BU32" s="112"/>
    </row>
    <row r="33" spans="1:73">
      <c r="A33" s="105">
        <v>24</v>
      </c>
      <c r="B33" s="131" t="s">
        <v>3285</v>
      </c>
      <c r="C33" s="105">
        <v>6</v>
      </c>
      <c r="D33" s="105" t="s">
        <v>5856</v>
      </c>
      <c r="E33" s="105">
        <v>4</v>
      </c>
      <c r="F33" s="133" t="s">
        <v>3303</v>
      </c>
      <c r="G33" s="105" t="s">
        <v>5857</v>
      </c>
      <c r="H33" s="105" t="s">
        <v>5858</v>
      </c>
      <c r="I33" s="105" t="s">
        <v>5859</v>
      </c>
      <c r="J33" s="105" t="s">
        <v>5859</v>
      </c>
      <c r="K33" s="134" t="str">
        <f t="shared" si="5"/>
        <v>52.00</v>
      </c>
      <c r="L33" s="106">
        <v>51.996099999999998</v>
      </c>
      <c r="M33" s="106">
        <v>1857</v>
      </c>
      <c r="N33" s="106">
        <v>2672</v>
      </c>
      <c r="O33" s="107" t="s">
        <v>5590</v>
      </c>
      <c r="P33" s="106">
        <v>7.19</v>
      </c>
      <c r="Q33" s="135">
        <v>1.66</v>
      </c>
      <c r="R33" s="108">
        <v>6.7666000000000004</v>
      </c>
      <c r="S33" s="108">
        <v>16.5</v>
      </c>
      <c r="T33" s="108">
        <v>30.96</v>
      </c>
      <c r="U33" s="106">
        <f t="shared" si="1"/>
        <v>653</v>
      </c>
      <c r="V33" s="106">
        <f t="shared" si="1"/>
        <v>1592</v>
      </c>
      <c r="W33" s="106">
        <f t="shared" si="1"/>
        <v>2987</v>
      </c>
      <c r="X33" s="109">
        <v>0.67</v>
      </c>
      <c r="Y33" s="106">
        <f t="shared" si="2"/>
        <v>65</v>
      </c>
      <c r="Z33" s="137" t="s">
        <v>3861</v>
      </c>
      <c r="AA33" s="110" t="s">
        <v>3861</v>
      </c>
      <c r="AB33" s="108" t="str">
        <f t="shared" si="7"/>
        <v>[Ar] 4s2 3d4</v>
      </c>
      <c r="AC33" s="108" t="s">
        <v>5860</v>
      </c>
      <c r="AD33" s="111">
        <v>1.85</v>
      </c>
      <c r="AE33" s="111">
        <v>0.62</v>
      </c>
      <c r="AF33" s="111">
        <v>1.18</v>
      </c>
      <c r="AG33" s="112"/>
      <c r="AH33" s="112"/>
      <c r="AI33" s="112">
        <v>128</v>
      </c>
      <c r="AJ33" s="112"/>
      <c r="AK33" s="112">
        <v>90.5</v>
      </c>
      <c r="AL33" s="112">
        <v>75.5</v>
      </c>
      <c r="AM33" s="111">
        <v>7.23</v>
      </c>
      <c r="AN33" s="111" t="s">
        <v>5591</v>
      </c>
      <c r="AO33" s="111" t="s">
        <v>5861</v>
      </c>
      <c r="AP33" s="111">
        <v>7.7399999999999997E-2</v>
      </c>
      <c r="AQ33" s="111">
        <v>0.45</v>
      </c>
      <c r="AR33" s="111">
        <v>16.899999999999999</v>
      </c>
      <c r="AS33" s="111">
        <v>344.3</v>
      </c>
      <c r="AT33" s="111">
        <v>93.7</v>
      </c>
      <c r="AU33" s="108">
        <v>102</v>
      </c>
      <c r="AV33" s="108">
        <v>2.9999999999999997E-4</v>
      </c>
      <c r="AW33" s="108">
        <v>3.0000000000000001E-6</v>
      </c>
      <c r="AX33" s="113"/>
      <c r="AY33" s="112" t="s">
        <v>5862</v>
      </c>
      <c r="AZ33" s="112" t="s">
        <v>5801</v>
      </c>
      <c r="BA33" s="112" t="s">
        <v>5863</v>
      </c>
      <c r="BB33" s="112" t="s">
        <v>5596</v>
      </c>
      <c r="BC33" s="112">
        <v>9</v>
      </c>
      <c r="BD33" s="112" t="s">
        <v>5864</v>
      </c>
      <c r="BE33" s="112" t="s">
        <v>5577</v>
      </c>
      <c r="BF33" s="112" t="s">
        <v>5577</v>
      </c>
      <c r="BG33" s="112" t="s">
        <v>5865</v>
      </c>
      <c r="BH33" s="112" t="s">
        <v>5724</v>
      </c>
      <c r="BI33" s="112"/>
      <c r="BJ33" s="112" t="s">
        <v>5866</v>
      </c>
      <c r="BK33" s="112" t="s">
        <v>5867</v>
      </c>
      <c r="BL33" s="112" t="s">
        <v>5868</v>
      </c>
      <c r="BM33" s="112">
        <v>11.6</v>
      </c>
      <c r="BN33" s="112">
        <v>397</v>
      </c>
      <c r="BO33" s="112">
        <v>1798</v>
      </c>
      <c r="BP33" s="114">
        <v>4.1303337684950057</v>
      </c>
      <c r="BQ33" s="112">
        <v>2</v>
      </c>
      <c r="BR33" s="112">
        <v>10</v>
      </c>
      <c r="BS33" s="112"/>
      <c r="BT33" s="112"/>
      <c r="BU33" s="112"/>
    </row>
    <row r="34" spans="1:73">
      <c r="A34" s="105">
        <v>25</v>
      </c>
      <c r="B34" s="131" t="s">
        <v>3286</v>
      </c>
      <c r="C34" s="105">
        <v>7</v>
      </c>
      <c r="D34" s="105" t="s">
        <v>5869</v>
      </c>
      <c r="E34" s="105">
        <v>4</v>
      </c>
      <c r="F34" s="133" t="s">
        <v>3304</v>
      </c>
      <c r="G34" s="105" t="s">
        <v>5870</v>
      </c>
      <c r="H34" s="105" t="s">
        <v>5871</v>
      </c>
      <c r="I34" s="105" t="s">
        <v>5872</v>
      </c>
      <c r="J34" s="105" t="s">
        <v>3862</v>
      </c>
      <c r="K34" s="134" t="str">
        <f t="shared" si="5"/>
        <v>54.94</v>
      </c>
      <c r="L34" s="106">
        <v>54.938043999999998</v>
      </c>
      <c r="M34" s="106">
        <v>1244</v>
      </c>
      <c r="N34" s="106">
        <v>1962</v>
      </c>
      <c r="O34" s="107" t="s">
        <v>5590</v>
      </c>
      <c r="P34" s="106">
        <v>7.43</v>
      </c>
      <c r="Q34" s="135">
        <v>1.55</v>
      </c>
      <c r="R34" s="108">
        <v>7.4340000000000002</v>
      </c>
      <c r="S34" s="108">
        <v>15.64</v>
      </c>
      <c r="T34" s="108">
        <v>33.667000000000002</v>
      </c>
      <c r="U34" s="106">
        <f t="shared" si="1"/>
        <v>717</v>
      </c>
      <c r="V34" s="106">
        <f t="shared" si="1"/>
        <v>1509</v>
      </c>
      <c r="W34" s="106">
        <f t="shared" si="1"/>
        <v>3248</v>
      </c>
      <c r="X34" s="109" t="s">
        <v>3841</v>
      </c>
      <c r="Y34" s="106" t="str">
        <f t="shared" si="2"/>
        <v>&lt;0</v>
      </c>
      <c r="Z34" s="137" t="s">
        <v>3863</v>
      </c>
      <c r="AA34" s="110" t="s">
        <v>3863</v>
      </c>
      <c r="AB34" s="108" t="str">
        <f t="shared" si="7"/>
        <v>[Ar] 4s2 3d5</v>
      </c>
      <c r="AC34" s="108" t="str">
        <f t="shared" si="3"/>
        <v>[Ar] 4s2 3d5</v>
      </c>
      <c r="AD34" s="111">
        <v>1.79</v>
      </c>
      <c r="AE34" s="111">
        <v>0.67</v>
      </c>
      <c r="AF34" s="111">
        <v>1.17</v>
      </c>
      <c r="AG34" s="112"/>
      <c r="AH34" s="112"/>
      <c r="AI34" s="112">
        <v>127</v>
      </c>
      <c r="AJ34" s="112"/>
      <c r="AK34" s="112">
        <v>89</v>
      </c>
      <c r="AL34" s="112">
        <v>75.3</v>
      </c>
      <c r="AM34" s="111">
        <v>7.39</v>
      </c>
      <c r="AN34" s="111" t="s">
        <v>5591</v>
      </c>
      <c r="AO34" s="111" t="s">
        <v>5873</v>
      </c>
      <c r="AP34" s="111">
        <v>6.9499999999999996E-3</v>
      </c>
      <c r="AQ34" s="111">
        <v>0.48</v>
      </c>
      <c r="AR34" s="111">
        <v>12.05</v>
      </c>
      <c r="AS34" s="111">
        <v>266</v>
      </c>
      <c r="AT34" s="111">
        <v>7.82</v>
      </c>
      <c r="AU34" s="108">
        <v>950</v>
      </c>
      <c r="AV34" s="108">
        <v>2.0000000000000001E-4</v>
      </c>
      <c r="AW34" s="108">
        <v>2.0000000000000002E-5</v>
      </c>
      <c r="AX34" s="113"/>
      <c r="AY34" s="112" t="s">
        <v>5874</v>
      </c>
      <c r="AZ34" s="112" t="s">
        <v>5875</v>
      </c>
      <c r="BA34" s="112" t="s">
        <v>5876</v>
      </c>
      <c r="BB34" s="112" t="s">
        <v>5877</v>
      </c>
      <c r="BC34" s="112">
        <v>5</v>
      </c>
      <c r="BD34" s="112" t="s">
        <v>5878</v>
      </c>
      <c r="BE34" s="112" t="s">
        <v>5879</v>
      </c>
      <c r="BF34" s="112" t="s">
        <v>5577</v>
      </c>
      <c r="BG34" s="112" t="s">
        <v>5880</v>
      </c>
      <c r="BH34" s="112" t="s">
        <v>5881</v>
      </c>
      <c r="BI34" s="112"/>
      <c r="BJ34" s="112" t="s">
        <v>5577</v>
      </c>
      <c r="BK34" s="112" t="s">
        <v>5882</v>
      </c>
      <c r="BL34" s="112" t="s">
        <v>5883</v>
      </c>
      <c r="BM34" s="112">
        <v>9.4</v>
      </c>
      <c r="BN34" s="112">
        <v>281</v>
      </c>
      <c r="BO34" s="112">
        <v>1774</v>
      </c>
      <c r="BP34" s="114">
        <v>3.980003371583746</v>
      </c>
      <c r="BQ34" s="112">
        <v>3</v>
      </c>
      <c r="BR34" s="112">
        <v>1.7</v>
      </c>
      <c r="BS34" s="112"/>
      <c r="BT34" s="112"/>
      <c r="BU34" s="112" t="s">
        <v>5588</v>
      </c>
    </row>
    <row r="35" spans="1:73">
      <c r="A35" s="105">
        <v>26</v>
      </c>
      <c r="B35" s="131" t="s">
        <v>3287</v>
      </c>
      <c r="C35" s="105">
        <v>8</v>
      </c>
      <c r="D35" s="105" t="s">
        <v>5884</v>
      </c>
      <c r="E35" s="105">
        <v>4</v>
      </c>
      <c r="F35" s="133" t="s">
        <v>3305</v>
      </c>
      <c r="G35" s="105" t="s">
        <v>5885</v>
      </c>
      <c r="H35" s="105" t="s">
        <v>5886</v>
      </c>
      <c r="I35" s="105" t="s">
        <v>5887</v>
      </c>
      <c r="J35" s="105" t="s">
        <v>5888</v>
      </c>
      <c r="K35" s="134" t="str">
        <f t="shared" si="5"/>
        <v>55.85</v>
      </c>
      <c r="L35" s="106">
        <v>55.844999999999999</v>
      </c>
      <c r="M35" s="106">
        <v>1535</v>
      </c>
      <c r="N35" s="106">
        <v>2750</v>
      </c>
      <c r="O35" s="107" t="s">
        <v>5590</v>
      </c>
      <c r="P35" s="106">
        <v>7.86</v>
      </c>
      <c r="Q35" s="135">
        <v>1.83</v>
      </c>
      <c r="R35" s="108">
        <v>7.9024000000000001</v>
      </c>
      <c r="S35" s="108">
        <v>16.18</v>
      </c>
      <c r="T35" s="108">
        <v>30.651</v>
      </c>
      <c r="U35" s="106">
        <f t="shared" si="1"/>
        <v>762</v>
      </c>
      <c r="V35" s="106">
        <f t="shared" si="1"/>
        <v>1561</v>
      </c>
      <c r="W35" s="106">
        <f t="shared" si="1"/>
        <v>2957</v>
      </c>
      <c r="X35" s="109">
        <v>0.151</v>
      </c>
      <c r="Y35" s="106">
        <f t="shared" si="2"/>
        <v>15</v>
      </c>
      <c r="Z35" s="137" t="s">
        <v>3865</v>
      </c>
      <c r="AA35" s="110" t="s">
        <v>3865</v>
      </c>
      <c r="AB35" s="108" t="str">
        <f t="shared" si="7"/>
        <v>[Ar] 4s2 3d6</v>
      </c>
      <c r="AC35" s="108" t="str">
        <f t="shared" si="3"/>
        <v>[Ar] 4s2 3d6</v>
      </c>
      <c r="AD35" s="111">
        <v>1.72</v>
      </c>
      <c r="AE35" s="111">
        <v>0.55000000000000004</v>
      </c>
      <c r="AF35" s="111">
        <v>1.17</v>
      </c>
      <c r="AG35" s="112"/>
      <c r="AH35" s="112"/>
      <c r="AI35" s="112">
        <v>126</v>
      </c>
      <c r="AJ35" s="112"/>
      <c r="AK35" s="112">
        <v>83.5</v>
      </c>
      <c r="AL35" s="112">
        <v>73.8</v>
      </c>
      <c r="AM35" s="111">
        <v>7.1</v>
      </c>
      <c r="AN35" s="111" t="s">
        <v>5591</v>
      </c>
      <c r="AO35" s="111" t="s">
        <v>5889</v>
      </c>
      <c r="AP35" s="111">
        <v>9.9299999999999999E-2</v>
      </c>
      <c r="AQ35" s="111">
        <v>0.44</v>
      </c>
      <c r="AR35" s="111">
        <v>13.8</v>
      </c>
      <c r="AS35" s="111">
        <v>349.6</v>
      </c>
      <c r="AT35" s="111">
        <v>80.2</v>
      </c>
      <c r="AU35" s="108">
        <v>56300</v>
      </c>
      <c r="AV35" s="108">
        <v>2E-3</v>
      </c>
      <c r="AW35" s="108">
        <v>6.0000000000000001E-3</v>
      </c>
      <c r="AX35" s="113"/>
      <c r="AY35" s="112" t="s">
        <v>5890</v>
      </c>
      <c r="AZ35" s="112" t="s">
        <v>5838</v>
      </c>
      <c r="BA35" s="112" t="s">
        <v>5891</v>
      </c>
      <c r="BB35" s="112" t="s">
        <v>5596</v>
      </c>
      <c r="BC35" s="112">
        <v>4.5</v>
      </c>
      <c r="BD35" s="112" t="s">
        <v>5892</v>
      </c>
      <c r="BE35" s="112" t="s">
        <v>5893</v>
      </c>
      <c r="BF35" s="112" t="s">
        <v>5577</v>
      </c>
      <c r="BG35" s="112" t="s">
        <v>5894</v>
      </c>
      <c r="BH35" s="112" t="s">
        <v>5724</v>
      </c>
      <c r="BI35" s="112"/>
      <c r="BJ35" s="112" t="s">
        <v>5577</v>
      </c>
      <c r="BK35" s="112" t="s">
        <v>5895</v>
      </c>
      <c r="BL35" s="112" t="s">
        <v>5896</v>
      </c>
      <c r="BM35" s="112">
        <v>8.4</v>
      </c>
      <c r="BN35" s="112">
        <v>418</v>
      </c>
      <c r="BO35" s="112"/>
      <c r="BP35" s="114">
        <v>5.9542425094393243</v>
      </c>
      <c r="BQ35" s="112">
        <v>4.8</v>
      </c>
      <c r="BR35" s="112">
        <v>6.7</v>
      </c>
      <c r="BS35" s="112">
        <v>2.1000000000000001E-2</v>
      </c>
      <c r="BT35" s="112"/>
      <c r="BU35" s="112"/>
    </row>
    <row r="36" spans="1:73">
      <c r="A36" s="105">
        <v>27</v>
      </c>
      <c r="B36" s="131" t="s">
        <v>3288</v>
      </c>
      <c r="C36" s="105">
        <v>9</v>
      </c>
      <c r="D36" s="105" t="s">
        <v>5884</v>
      </c>
      <c r="E36" s="105">
        <v>4</v>
      </c>
      <c r="F36" s="133" t="s">
        <v>3306</v>
      </c>
      <c r="G36" s="105" t="s">
        <v>5897</v>
      </c>
      <c r="H36" s="105" t="s">
        <v>3866</v>
      </c>
      <c r="I36" s="105" t="s">
        <v>5898</v>
      </c>
      <c r="J36" s="105" t="s">
        <v>5898</v>
      </c>
      <c r="K36" s="134" t="str">
        <f t="shared" si="5"/>
        <v>58.93</v>
      </c>
      <c r="L36" s="106">
        <v>58.933194</v>
      </c>
      <c r="M36" s="106">
        <v>1495</v>
      </c>
      <c r="N36" s="106">
        <v>2870</v>
      </c>
      <c r="O36" s="107" t="s">
        <v>5590</v>
      </c>
      <c r="P36" s="106">
        <v>8.9</v>
      </c>
      <c r="Q36" s="135">
        <v>1.88</v>
      </c>
      <c r="R36" s="108">
        <v>7.8810000000000002</v>
      </c>
      <c r="S36" s="108">
        <v>17.059999999999999</v>
      </c>
      <c r="T36" s="108">
        <v>33.5</v>
      </c>
      <c r="U36" s="106">
        <f t="shared" si="1"/>
        <v>760</v>
      </c>
      <c r="V36" s="106">
        <f t="shared" si="1"/>
        <v>1646</v>
      </c>
      <c r="W36" s="106">
        <f t="shared" si="1"/>
        <v>3232</v>
      </c>
      <c r="X36" s="109">
        <v>0.66</v>
      </c>
      <c r="Y36" s="106">
        <f t="shared" si="2"/>
        <v>64</v>
      </c>
      <c r="Z36" s="137" t="s">
        <v>3867</v>
      </c>
      <c r="AA36" s="110" t="s">
        <v>3867</v>
      </c>
      <c r="AB36" s="108" t="str">
        <f t="shared" si="7"/>
        <v>[Ar] 4s2 3d7</v>
      </c>
      <c r="AC36" s="108" t="str">
        <f t="shared" si="3"/>
        <v>[Ar] 4s2 3d7</v>
      </c>
      <c r="AD36" s="111">
        <v>1.67</v>
      </c>
      <c r="AE36" s="111">
        <v>0.65</v>
      </c>
      <c r="AF36" s="111">
        <v>1.1599999999999999</v>
      </c>
      <c r="AG36" s="112"/>
      <c r="AH36" s="112"/>
      <c r="AI36" s="112">
        <v>125</v>
      </c>
      <c r="AJ36" s="112"/>
      <c r="AK36" s="112">
        <v>83.8</v>
      </c>
      <c r="AL36" s="112">
        <v>71.8</v>
      </c>
      <c r="AM36" s="111">
        <v>6.7</v>
      </c>
      <c r="AN36" s="111" t="s">
        <v>5570</v>
      </c>
      <c r="AO36" s="111" t="s">
        <v>5899</v>
      </c>
      <c r="AP36" s="111">
        <v>0.17199999999999999</v>
      </c>
      <c r="AQ36" s="111">
        <v>0.42</v>
      </c>
      <c r="AR36" s="111">
        <v>16.190000000000001</v>
      </c>
      <c r="AS36" s="111">
        <v>376.5</v>
      </c>
      <c r="AT36" s="111">
        <v>100</v>
      </c>
      <c r="AU36" s="108">
        <v>25</v>
      </c>
      <c r="AV36" s="108">
        <v>2.0000000000000002E-5</v>
      </c>
      <c r="AW36" s="108">
        <v>1.9999999999999999E-6</v>
      </c>
      <c r="AX36" s="113"/>
      <c r="AY36" s="112" t="s">
        <v>5900</v>
      </c>
      <c r="AZ36" s="112" t="s">
        <v>5901</v>
      </c>
      <c r="BA36" s="112" t="s">
        <v>5863</v>
      </c>
      <c r="BB36" s="112" t="s">
        <v>5574</v>
      </c>
      <c r="BC36" s="112"/>
      <c r="BD36" s="112" t="s">
        <v>5902</v>
      </c>
      <c r="BE36" s="112" t="s">
        <v>5903</v>
      </c>
      <c r="BF36" s="112" t="s">
        <v>5577</v>
      </c>
      <c r="BG36" s="112" t="s">
        <v>5904</v>
      </c>
      <c r="BH36" s="112" t="s">
        <v>5905</v>
      </c>
      <c r="BI36" s="112"/>
      <c r="BJ36" s="112" t="s">
        <v>5577</v>
      </c>
      <c r="BK36" s="112" t="s">
        <v>5906</v>
      </c>
      <c r="BL36" s="112" t="s">
        <v>5907</v>
      </c>
      <c r="BM36" s="112">
        <v>7.5</v>
      </c>
      <c r="BN36" s="112">
        <v>425</v>
      </c>
      <c r="BO36" s="112">
        <v>1737</v>
      </c>
      <c r="BP36" s="114">
        <v>3.3521825181113623</v>
      </c>
      <c r="BQ36" s="112">
        <v>1.4</v>
      </c>
      <c r="BR36" s="112">
        <v>21</v>
      </c>
      <c r="BS36" s="112"/>
      <c r="BT36" s="112"/>
      <c r="BU36" s="112" t="s">
        <v>5617</v>
      </c>
    </row>
    <row r="37" spans="1:73">
      <c r="A37" s="105">
        <v>28</v>
      </c>
      <c r="B37" s="131" t="s">
        <v>3289</v>
      </c>
      <c r="C37" s="105">
        <v>10</v>
      </c>
      <c r="D37" s="105" t="s">
        <v>5884</v>
      </c>
      <c r="E37" s="105">
        <v>4</v>
      </c>
      <c r="F37" s="133" t="s">
        <v>3307</v>
      </c>
      <c r="G37" s="105" t="s">
        <v>3307</v>
      </c>
      <c r="H37" s="105" t="s">
        <v>3868</v>
      </c>
      <c r="I37" s="105" t="s">
        <v>5908</v>
      </c>
      <c r="J37" s="105" t="s">
        <v>5909</v>
      </c>
      <c r="K37" s="134" t="str">
        <f t="shared" si="5"/>
        <v>58.69</v>
      </c>
      <c r="L37" s="106">
        <v>58.693399999999997</v>
      </c>
      <c r="M37" s="106">
        <v>1453</v>
      </c>
      <c r="N37" s="106">
        <v>2730</v>
      </c>
      <c r="O37" s="107" t="s">
        <v>5590</v>
      </c>
      <c r="P37" s="106">
        <v>8.9</v>
      </c>
      <c r="Q37" s="135">
        <v>1.91</v>
      </c>
      <c r="R37" s="108">
        <v>7.6398000000000001</v>
      </c>
      <c r="S37" s="108">
        <v>18.167999999999999</v>
      </c>
      <c r="T37" s="108">
        <v>35.17</v>
      </c>
      <c r="U37" s="106">
        <f t="shared" si="1"/>
        <v>737</v>
      </c>
      <c r="V37" s="106">
        <f t="shared" si="1"/>
        <v>1753</v>
      </c>
      <c r="W37" s="106">
        <f t="shared" si="1"/>
        <v>3393</v>
      </c>
      <c r="X37" s="109">
        <v>1.1599999999999999</v>
      </c>
      <c r="Y37" s="106">
        <f t="shared" si="2"/>
        <v>112</v>
      </c>
      <c r="Z37" s="137" t="s">
        <v>3867</v>
      </c>
      <c r="AA37" s="110" t="s">
        <v>3867</v>
      </c>
      <c r="AB37" s="108" t="str">
        <f t="shared" si="7"/>
        <v>[Ar] 4s2 3d8</v>
      </c>
      <c r="AC37" s="108" t="str">
        <f t="shared" si="3"/>
        <v>[Ar] 4s2 3d8</v>
      </c>
      <c r="AD37" s="111">
        <v>1.62</v>
      </c>
      <c r="AE37" s="111">
        <v>0.69</v>
      </c>
      <c r="AF37" s="111">
        <v>1.1499999999999999</v>
      </c>
      <c r="AG37" s="112"/>
      <c r="AH37" s="112"/>
      <c r="AI37" s="112">
        <v>124</v>
      </c>
      <c r="AJ37" s="112"/>
      <c r="AK37" s="112">
        <v>83</v>
      </c>
      <c r="AL37" s="112">
        <v>72</v>
      </c>
      <c r="AM37" s="111">
        <v>6.59</v>
      </c>
      <c r="AN37" s="111" t="s">
        <v>5689</v>
      </c>
      <c r="AO37" s="111" t="s">
        <v>5910</v>
      </c>
      <c r="AP37" s="111">
        <v>0.14299999999999999</v>
      </c>
      <c r="AQ37" s="111">
        <v>0.44</v>
      </c>
      <c r="AR37" s="111">
        <v>17.47</v>
      </c>
      <c r="AS37" s="111">
        <v>370.4</v>
      </c>
      <c r="AT37" s="111">
        <v>90.7</v>
      </c>
      <c r="AU37" s="108">
        <v>84</v>
      </c>
      <c r="AV37" s="108">
        <v>5.6000000000000001E-14</v>
      </c>
      <c r="AW37" s="108">
        <v>1.0000000000000001E-5</v>
      </c>
      <c r="AX37" s="113"/>
      <c r="AY37" s="112" t="s">
        <v>5911</v>
      </c>
      <c r="AZ37" s="112" t="s">
        <v>5801</v>
      </c>
      <c r="BA37" s="112" t="s">
        <v>5912</v>
      </c>
      <c r="BB37" s="112" t="s">
        <v>5691</v>
      </c>
      <c r="BC37" s="112"/>
      <c r="BD37" s="112" t="s">
        <v>5913</v>
      </c>
      <c r="BE37" s="112" t="s">
        <v>5914</v>
      </c>
      <c r="BF37" s="112" t="s">
        <v>5577</v>
      </c>
      <c r="BG37" s="112" t="s">
        <v>5915</v>
      </c>
      <c r="BH37" s="112" t="s">
        <v>5724</v>
      </c>
      <c r="BI37" s="112" t="s">
        <v>5577</v>
      </c>
      <c r="BJ37" s="112" t="s">
        <v>5916</v>
      </c>
      <c r="BK37" s="112" t="s">
        <v>2715</v>
      </c>
      <c r="BL37" s="112" t="s">
        <v>5917</v>
      </c>
      <c r="BM37" s="112">
        <v>6.8</v>
      </c>
      <c r="BN37" s="112">
        <v>430</v>
      </c>
      <c r="BO37" s="112">
        <v>1751</v>
      </c>
      <c r="BP37" s="114">
        <v>4.6928469192772297</v>
      </c>
      <c r="BQ37" s="112">
        <v>1.9</v>
      </c>
      <c r="BR37" s="112">
        <v>7.7</v>
      </c>
      <c r="BS37" s="112">
        <v>0.76</v>
      </c>
      <c r="BT37" s="112" t="s">
        <v>5617</v>
      </c>
      <c r="BU37" s="112" t="s">
        <v>5617</v>
      </c>
    </row>
    <row r="38" spans="1:73">
      <c r="A38" s="105">
        <v>29</v>
      </c>
      <c r="B38" s="131" t="s">
        <v>3290</v>
      </c>
      <c r="C38" s="105">
        <v>11</v>
      </c>
      <c r="D38" s="105" t="s">
        <v>5918</v>
      </c>
      <c r="E38" s="105">
        <v>4</v>
      </c>
      <c r="F38" s="133" t="s">
        <v>3308</v>
      </c>
      <c r="G38" s="105" t="s">
        <v>5919</v>
      </c>
      <c r="H38" s="105" t="s">
        <v>5920</v>
      </c>
      <c r="I38" s="105" t="s">
        <v>5921</v>
      </c>
      <c r="J38" s="105" t="s">
        <v>5922</v>
      </c>
      <c r="K38" s="134" t="str">
        <f t="shared" si="5"/>
        <v>63.55</v>
      </c>
      <c r="L38" s="106">
        <v>63.545999999999999</v>
      </c>
      <c r="M38" s="106">
        <v>1083</v>
      </c>
      <c r="N38" s="106">
        <v>2567</v>
      </c>
      <c r="O38" s="107" t="s">
        <v>5590</v>
      </c>
      <c r="P38" s="106">
        <v>8.9600000000000009</v>
      </c>
      <c r="Q38" s="135">
        <v>1.9</v>
      </c>
      <c r="R38" s="108">
        <v>7.7263999999999999</v>
      </c>
      <c r="S38" s="108">
        <v>20.292000000000002</v>
      </c>
      <c r="T38" s="108">
        <v>36.83</v>
      </c>
      <c r="U38" s="106">
        <f t="shared" si="1"/>
        <v>745</v>
      </c>
      <c r="V38" s="106">
        <f t="shared" si="1"/>
        <v>1958</v>
      </c>
      <c r="W38" s="106">
        <f t="shared" si="1"/>
        <v>3554</v>
      </c>
      <c r="X38" s="109">
        <v>1.24</v>
      </c>
      <c r="Y38" s="106">
        <f t="shared" si="2"/>
        <v>120</v>
      </c>
      <c r="Z38" s="137" t="s">
        <v>3869</v>
      </c>
      <c r="AA38" s="110" t="s">
        <v>3869</v>
      </c>
      <c r="AB38" s="108" t="str">
        <f t="shared" si="7"/>
        <v>[Ar] 4s2 3d9</v>
      </c>
      <c r="AC38" s="108" t="s">
        <v>5923</v>
      </c>
      <c r="AD38" s="111">
        <v>1.57</v>
      </c>
      <c r="AE38" s="111">
        <v>0.73</v>
      </c>
      <c r="AF38" s="111">
        <v>1.17</v>
      </c>
      <c r="AG38" s="112"/>
      <c r="AH38" s="112"/>
      <c r="AI38" s="112">
        <v>128</v>
      </c>
      <c r="AJ38" s="112">
        <v>91</v>
      </c>
      <c r="AK38" s="112">
        <v>87</v>
      </c>
      <c r="AL38" s="112">
        <v>68</v>
      </c>
      <c r="AM38" s="111">
        <v>7.1</v>
      </c>
      <c r="AN38" s="111" t="s">
        <v>5689</v>
      </c>
      <c r="AO38" s="111" t="s">
        <v>5924</v>
      </c>
      <c r="AP38" s="111">
        <v>0.59599999999999997</v>
      </c>
      <c r="AQ38" s="111">
        <v>0.38</v>
      </c>
      <c r="AR38" s="111">
        <v>13.05</v>
      </c>
      <c r="AS38" s="111">
        <v>300.3</v>
      </c>
      <c r="AT38" s="111">
        <v>401</v>
      </c>
      <c r="AU38" s="108">
        <v>60</v>
      </c>
      <c r="AV38" s="108">
        <v>2.5000000000000001E-14</v>
      </c>
      <c r="AW38" s="108">
        <v>1E-4</v>
      </c>
      <c r="AX38" s="113"/>
      <c r="AY38" s="112" t="s">
        <v>5925</v>
      </c>
      <c r="AZ38" s="112" t="s">
        <v>5926</v>
      </c>
      <c r="BA38" s="112" t="s">
        <v>5927</v>
      </c>
      <c r="BB38" s="112" t="s">
        <v>5691</v>
      </c>
      <c r="BC38" s="112">
        <v>2.75</v>
      </c>
      <c r="BD38" s="112" t="s">
        <v>5928</v>
      </c>
      <c r="BE38" s="112" t="s">
        <v>5929</v>
      </c>
      <c r="BF38" s="112" t="s">
        <v>5577</v>
      </c>
      <c r="BG38" s="112" t="s">
        <v>5577</v>
      </c>
      <c r="BH38" s="112" t="s">
        <v>5930</v>
      </c>
      <c r="BI38" s="112"/>
      <c r="BJ38" s="112" t="s">
        <v>5931</v>
      </c>
      <c r="BK38" s="112" t="s">
        <v>5932</v>
      </c>
      <c r="BL38" s="112" t="s">
        <v>5933</v>
      </c>
      <c r="BM38" s="112">
        <v>6.7</v>
      </c>
      <c r="BN38" s="112">
        <v>338</v>
      </c>
      <c r="BO38" s="112"/>
      <c r="BP38" s="114">
        <v>2.7176705030022621</v>
      </c>
      <c r="BQ38" s="112">
        <v>1.7</v>
      </c>
      <c r="BR38" s="112">
        <v>2.7</v>
      </c>
      <c r="BS38" s="112">
        <v>0.24</v>
      </c>
      <c r="BT38" s="112"/>
      <c r="BU38" s="112" t="s">
        <v>5588</v>
      </c>
    </row>
    <row r="39" spans="1:73">
      <c r="A39" s="105">
        <v>30</v>
      </c>
      <c r="B39" s="131" t="s">
        <v>3291</v>
      </c>
      <c r="C39" s="105">
        <v>12</v>
      </c>
      <c r="D39" s="105" t="s">
        <v>5934</v>
      </c>
      <c r="E39" s="105">
        <v>4</v>
      </c>
      <c r="F39" s="133" t="s">
        <v>3309</v>
      </c>
      <c r="G39" s="105" t="s">
        <v>5935</v>
      </c>
      <c r="H39" s="105" t="s">
        <v>3870</v>
      </c>
      <c r="I39" s="105" t="s">
        <v>3870</v>
      </c>
      <c r="J39" s="105" t="s">
        <v>5936</v>
      </c>
      <c r="K39" s="134" t="str">
        <f t="shared" si="5"/>
        <v>65.38</v>
      </c>
      <c r="L39" s="106">
        <v>65.38</v>
      </c>
      <c r="M39" s="106">
        <v>419.6</v>
      </c>
      <c r="N39" s="106">
        <v>906</v>
      </c>
      <c r="O39" s="107" t="s">
        <v>5590</v>
      </c>
      <c r="P39" s="106">
        <v>7.13</v>
      </c>
      <c r="Q39" s="135">
        <v>1.65</v>
      </c>
      <c r="R39" s="108">
        <v>9.3940999999999999</v>
      </c>
      <c r="S39" s="108">
        <v>17.963999999999999</v>
      </c>
      <c r="T39" s="108">
        <v>39.722000000000001</v>
      </c>
      <c r="U39" s="106">
        <f t="shared" si="1"/>
        <v>906</v>
      </c>
      <c r="V39" s="106">
        <f t="shared" si="1"/>
        <v>1733</v>
      </c>
      <c r="W39" s="106">
        <f t="shared" si="1"/>
        <v>3833</v>
      </c>
      <c r="X39" s="109" t="s">
        <v>3841</v>
      </c>
      <c r="Y39" s="106" t="str">
        <f t="shared" si="2"/>
        <v>&lt;0</v>
      </c>
      <c r="Z39" s="137" t="s">
        <v>3845</v>
      </c>
      <c r="AA39" s="110" t="s">
        <v>3845</v>
      </c>
      <c r="AB39" s="108" t="str">
        <f t="shared" si="7"/>
        <v>[Ar] 4s2 3d10</v>
      </c>
      <c r="AC39" s="108" t="str">
        <f t="shared" si="3"/>
        <v>[Ar] 4s2 3d10</v>
      </c>
      <c r="AD39" s="111">
        <v>1.53</v>
      </c>
      <c r="AE39" s="111">
        <v>0.74</v>
      </c>
      <c r="AF39" s="111">
        <v>1.25</v>
      </c>
      <c r="AG39" s="112"/>
      <c r="AH39" s="112"/>
      <c r="AI39" s="112">
        <v>134</v>
      </c>
      <c r="AJ39" s="112"/>
      <c r="AK39" s="112">
        <v>88</v>
      </c>
      <c r="AL39" s="112"/>
      <c r="AM39" s="111">
        <v>9.1999999999999993</v>
      </c>
      <c r="AN39" s="111" t="s">
        <v>5570</v>
      </c>
      <c r="AO39" s="111" t="s">
        <v>5937</v>
      </c>
      <c r="AP39" s="111">
        <v>0.16600000000000001</v>
      </c>
      <c r="AQ39" s="111">
        <v>0.39</v>
      </c>
      <c r="AR39" s="111">
        <v>7.3220000000000001</v>
      </c>
      <c r="AS39" s="111">
        <v>115.3</v>
      </c>
      <c r="AT39" s="111">
        <v>116</v>
      </c>
      <c r="AU39" s="108">
        <v>70</v>
      </c>
      <c r="AV39" s="108">
        <v>4.8999999999999998E-3</v>
      </c>
      <c r="AW39" s="108">
        <v>3.3E-3</v>
      </c>
      <c r="AX39" s="113"/>
      <c r="AY39" s="112" t="s">
        <v>5938</v>
      </c>
      <c r="AZ39" s="112" t="s">
        <v>5594</v>
      </c>
      <c r="BA39" s="112" t="s">
        <v>5939</v>
      </c>
      <c r="BB39" s="112" t="s">
        <v>5940</v>
      </c>
      <c r="BC39" s="112">
        <v>2.5</v>
      </c>
      <c r="BD39" s="112" t="s">
        <v>5941</v>
      </c>
      <c r="BE39" s="112" t="s">
        <v>5942</v>
      </c>
      <c r="BF39" s="112" t="s">
        <v>5577</v>
      </c>
      <c r="BG39" s="112" t="s">
        <v>5943</v>
      </c>
      <c r="BH39" s="112" t="s">
        <v>5944</v>
      </c>
      <c r="BI39" s="112" t="s">
        <v>5945</v>
      </c>
      <c r="BJ39" s="112" t="s">
        <v>5946</v>
      </c>
      <c r="BK39" s="112" t="s">
        <v>3144</v>
      </c>
      <c r="BL39" s="112" t="s">
        <v>5947</v>
      </c>
      <c r="BM39" s="112">
        <v>6.4</v>
      </c>
      <c r="BN39" s="112">
        <v>131</v>
      </c>
      <c r="BO39" s="112">
        <v>1600</v>
      </c>
      <c r="BP39" s="114">
        <v>3.1003705451175625</v>
      </c>
      <c r="BQ39" s="112">
        <v>1.79</v>
      </c>
      <c r="BR39" s="112">
        <v>3.7</v>
      </c>
      <c r="BS39" s="112">
        <v>0.12</v>
      </c>
      <c r="BT39" s="112"/>
      <c r="BU39" s="112" t="s">
        <v>5588</v>
      </c>
    </row>
    <row r="40" spans="1:73">
      <c r="A40" s="105">
        <v>31</v>
      </c>
      <c r="B40" s="131" t="s">
        <v>3292</v>
      </c>
      <c r="C40" s="105">
        <v>13</v>
      </c>
      <c r="D40" s="105" t="s">
        <v>5618</v>
      </c>
      <c r="E40" s="105">
        <v>4</v>
      </c>
      <c r="F40" s="133" t="s">
        <v>3310</v>
      </c>
      <c r="G40" s="105" t="s">
        <v>3310</v>
      </c>
      <c r="H40" s="105" t="s">
        <v>3871</v>
      </c>
      <c r="I40" s="105" t="s">
        <v>5948</v>
      </c>
      <c r="J40" s="105" t="s">
        <v>5949</v>
      </c>
      <c r="K40" s="134" t="str">
        <f t="shared" si="5"/>
        <v>69.72</v>
      </c>
      <c r="L40" s="106">
        <v>69.722999999999999</v>
      </c>
      <c r="M40" s="106">
        <v>29.8</v>
      </c>
      <c r="N40" s="106">
        <v>2403</v>
      </c>
      <c r="O40" s="107" t="s">
        <v>5590</v>
      </c>
      <c r="P40" s="106">
        <v>5.9</v>
      </c>
      <c r="Q40" s="135">
        <v>1.81</v>
      </c>
      <c r="R40" s="108">
        <v>5.9992999999999999</v>
      </c>
      <c r="S40" s="108">
        <v>20.51</v>
      </c>
      <c r="T40" s="108">
        <v>30.71</v>
      </c>
      <c r="U40" s="106">
        <f t="shared" si="1"/>
        <v>579</v>
      </c>
      <c r="V40" s="106">
        <f t="shared" si="1"/>
        <v>1979</v>
      </c>
      <c r="W40" s="106">
        <f t="shared" si="1"/>
        <v>2963</v>
      </c>
      <c r="X40" s="109">
        <v>0.3</v>
      </c>
      <c r="Y40" s="106">
        <f t="shared" si="2"/>
        <v>29</v>
      </c>
      <c r="Z40" s="137" t="s">
        <v>3846</v>
      </c>
      <c r="AA40" s="110" t="s">
        <v>3846</v>
      </c>
      <c r="AB40" s="108" t="str">
        <f t="shared" ref="AB40:AB45" si="8">CONCATENATE(AB$39," ",E40,"p",MIN(A40-A$39,6))</f>
        <v>[Ar] 4s2 3d10 4p1</v>
      </c>
      <c r="AC40" s="108" t="str">
        <f t="shared" si="3"/>
        <v>[Ar] 4s2 3d10 4p1</v>
      </c>
      <c r="AD40" s="111">
        <v>1.81</v>
      </c>
      <c r="AE40" s="111">
        <v>0.62</v>
      </c>
      <c r="AF40" s="111">
        <v>1.26</v>
      </c>
      <c r="AG40" s="112"/>
      <c r="AH40" s="112"/>
      <c r="AI40" s="112">
        <v>135</v>
      </c>
      <c r="AJ40" s="112"/>
      <c r="AK40" s="112"/>
      <c r="AL40" s="112">
        <v>76</v>
      </c>
      <c r="AM40" s="111">
        <v>11.8</v>
      </c>
      <c r="AN40" s="111" t="s">
        <v>5765</v>
      </c>
      <c r="AO40" s="111" t="s">
        <v>5950</v>
      </c>
      <c r="AP40" s="111">
        <v>6.7799999999999999E-2</v>
      </c>
      <c r="AQ40" s="111">
        <v>0.37</v>
      </c>
      <c r="AR40" s="111">
        <v>5.59</v>
      </c>
      <c r="AS40" s="111">
        <v>258.7</v>
      </c>
      <c r="AT40" s="111">
        <v>40.6</v>
      </c>
      <c r="AU40" s="108">
        <v>19</v>
      </c>
      <c r="AV40" s="108">
        <v>3.0000000000000001E-5</v>
      </c>
      <c r="AW40" s="108"/>
      <c r="AX40" s="113"/>
      <c r="AY40" s="112" t="s">
        <v>5719</v>
      </c>
      <c r="AZ40" s="112" t="s">
        <v>5951</v>
      </c>
      <c r="BA40" s="112" t="s">
        <v>5952</v>
      </c>
      <c r="BB40" s="112" t="s">
        <v>5953</v>
      </c>
      <c r="BC40" s="112">
        <v>1.5</v>
      </c>
      <c r="BD40" s="112" t="s">
        <v>5954</v>
      </c>
      <c r="BE40" s="112" t="s">
        <v>5955</v>
      </c>
      <c r="BF40" s="112" t="s">
        <v>5577</v>
      </c>
      <c r="BG40" s="112" t="s">
        <v>5956</v>
      </c>
      <c r="BH40" s="112"/>
      <c r="BI40" s="112" t="s">
        <v>5957</v>
      </c>
      <c r="BJ40" s="112" t="s">
        <v>5958</v>
      </c>
      <c r="BK40" s="112" t="s">
        <v>5959</v>
      </c>
      <c r="BL40" s="112" t="s">
        <v>5960</v>
      </c>
      <c r="BM40" s="112">
        <v>8.1</v>
      </c>
      <c r="BN40" s="112">
        <v>286</v>
      </c>
      <c r="BO40" s="112">
        <v>1875</v>
      </c>
      <c r="BP40" s="114">
        <v>1.5774917998372253</v>
      </c>
      <c r="BQ40" s="112">
        <v>1.2</v>
      </c>
      <c r="BR40" s="112">
        <v>220</v>
      </c>
      <c r="BS40" s="112"/>
      <c r="BT40" s="112"/>
      <c r="BU40" s="112"/>
    </row>
    <row r="41" spans="1:73">
      <c r="A41" s="105">
        <v>32</v>
      </c>
      <c r="B41" s="131" t="s">
        <v>3293</v>
      </c>
      <c r="C41" s="105">
        <v>14</v>
      </c>
      <c r="D41" s="105" t="s">
        <v>5634</v>
      </c>
      <c r="E41" s="105">
        <v>4</v>
      </c>
      <c r="F41" s="133" t="s">
        <v>3311</v>
      </c>
      <c r="G41" s="105" t="s">
        <v>3311</v>
      </c>
      <c r="H41" s="105" t="s">
        <v>3872</v>
      </c>
      <c r="I41" s="105" t="s">
        <v>5961</v>
      </c>
      <c r="J41" s="105" t="s">
        <v>5961</v>
      </c>
      <c r="K41" s="134" t="str">
        <f t="shared" si="5"/>
        <v>72.63</v>
      </c>
      <c r="L41" s="106">
        <v>72.63</v>
      </c>
      <c r="M41" s="106">
        <v>947.4</v>
      </c>
      <c r="N41" s="106">
        <v>2830</v>
      </c>
      <c r="O41" s="107" t="s">
        <v>5590</v>
      </c>
      <c r="P41" s="106">
        <v>5.32</v>
      </c>
      <c r="Q41" s="135">
        <v>2.0099999999999998</v>
      </c>
      <c r="R41" s="108">
        <v>7.9</v>
      </c>
      <c r="S41" s="108">
        <v>15.933999999999999</v>
      </c>
      <c r="T41" s="108">
        <v>34.22</v>
      </c>
      <c r="U41" s="106">
        <f t="shared" si="1"/>
        <v>762</v>
      </c>
      <c r="V41" s="106">
        <f t="shared" si="1"/>
        <v>1537</v>
      </c>
      <c r="W41" s="106">
        <f t="shared" si="1"/>
        <v>3302</v>
      </c>
      <c r="X41" s="109">
        <v>1.23</v>
      </c>
      <c r="Y41" s="106">
        <f t="shared" si="2"/>
        <v>119</v>
      </c>
      <c r="Z41" s="137" t="s">
        <v>3873</v>
      </c>
      <c r="AA41" s="110" t="s">
        <v>3873</v>
      </c>
      <c r="AB41" s="108" t="str">
        <f t="shared" si="8"/>
        <v>[Ar] 4s2 3d10 4p2</v>
      </c>
      <c r="AC41" s="108" t="str">
        <f t="shared" si="3"/>
        <v>[Ar] 4s2 3d10 4p2</v>
      </c>
      <c r="AD41" s="111">
        <v>1.52</v>
      </c>
      <c r="AE41" s="111">
        <v>0.53</v>
      </c>
      <c r="AF41" s="111">
        <v>1.22</v>
      </c>
      <c r="AG41" s="112"/>
      <c r="AH41" s="112"/>
      <c r="AI41" s="112">
        <v>122.3</v>
      </c>
      <c r="AJ41" s="112"/>
      <c r="AK41" s="112">
        <v>87</v>
      </c>
      <c r="AL41" s="112"/>
      <c r="AM41" s="111">
        <v>13.6</v>
      </c>
      <c r="AN41" s="111" t="s">
        <v>5689</v>
      </c>
      <c r="AO41" s="111" t="s">
        <v>5962</v>
      </c>
      <c r="AP41" s="111">
        <v>1.4500000000000001E-8</v>
      </c>
      <c r="AQ41" s="111">
        <v>0.32</v>
      </c>
      <c r="AR41" s="111">
        <v>36.94</v>
      </c>
      <c r="AS41" s="111">
        <v>330.9</v>
      </c>
      <c r="AT41" s="111">
        <v>59.9</v>
      </c>
      <c r="AU41" s="108">
        <v>1.5</v>
      </c>
      <c r="AV41" s="108">
        <v>5.0000000000000002E-5</v>
      </c>
      <c r="AW41" s="108"/>
      <c r="AX41" s="113"/>
      <c r="AY41" s="112" t="s">
        <v>5963</v>
      </c>
      <c r="AZ41" s="112" t="s">
        <v>5734</v>
      </c>
      <c r="BA41" s="112" t="s">
        <v>5964</v>
      </c>
      <c r="BB41" s="112" t="s">
        <v>5965</v>
      </c>
      <c r="BC41" s="112"/>
      <c r="BD41" s="112" t="s">
        <v>5966</v>
      </c>
      <c r="BE41" s="112" t="s">
        <v>5967</v>
      </c>
      <c r="BF41" s="112" t="s">
        <v>5577</v>
      </c>
      <c r="BG41" s="112" t="s">
        <v>5577</v>
      </c>
      <c r="BH41" s="112" t="s">
        <v>5968</v>
      </c>
      <c r="BI41" s="112" t="s">
        <v>5577</v>
      </c>
      <c r="BJ41" s="112" t="s">
        <v>5969</v>
      </c>
      <c r="BK41" s="112" t="s">
        <v>5970</v>
      </c>
      <c r="BL41" s="112" t="s">
        <v>5971</v>
      </c>
      <c r="BM41" s="112">
        <v>6.1</v>
      </c>
      <c r="BN41" s="112">
        <v>377</v>
      </c>
      <c r="BO41" s="112">
        <v>1886</v>
      </c>
      <c r="BP41" s="114">
        <v>2.0755469613925306</v>
      </c>
      <c r="BQ41" s="112">
        <v>0.7</v>
      </c>
      <c r="BR41" s="112">
        <v>360</v>
      </c>
      <c r="BS41" s="112"/>
      <c r="BT41" s="112"/>
      <c r="BU41" s="112"/>
    </row>
    <row r="42" spans="1:73">
      <c r="A42" s="105">
        <v>33</v>
      </c>
      <c r="B42" s="131" t="s">
        <v>3294</v>
      </c>
      <c r="C42" s="105">
        <v>15</v>
      </c>
      <c r="D42" s="105" t="s">
        <v>5651</v>
      </c>
      <c r="E42" s="105">
        <v>4</v>
      </c>
      <c r="F42" s="133" t="s">
        <v>3312</v>
      </c>
      <c r="G42" s="105" t="s">
        <v>5972</v>
      </c>
      <c r="H42" s="105" t="s">
        <v>3874</v>
      </c>
      <c r="I42" s="105" t="s">
        <v>5973</v>
      </c>
      <c r="J42" s="105" t="s">
        <v>5974</v>
      </c>
      <c r="K42" s="134" t="str">
        <f t="shared" si="5"/>
        <v>74.92</v>
      </c>
      <c r="L42" s="106">
        <v>74.921594999999996</v>
      </c>
      <c r="M42" s="113">
        <v>817</v>
      </c>
      <c r="N42" s="106">
        <v>617</v>
      </c>
      <c r="O42" s="107" t="s">
        <v>5590</v>
      </c>
      <c r="P42" s="106">
        <v>5.73</v>
      </c>
      <c r="Q42" s="135">
        <v>2.1800000000000002</v>
      </c>
      <c r="R42" s="108">
        <v>9.8152000000000008</v>
      </c>
      <c r="S42" s="108">
        <v>18.632999999999999</v>
      </c>
      <c r="T42" s="108">
        <v>28.350999999999999</v>
      </c>
      <c r="U42" s="106">
        <f t="shared" si="1"/>
        <v>947</v>
      </c>
      <c r="V42" s="106">
        <f t="shared" si="1"/>
        <v>1798</v>
      </c>
      <c r="W42" s="106">
        <f t="shared" si="1"/>
        <v>2735</v>
      </c>
      <c r="X42" s="109">
        <v>0.81</v>
      </c>
      <c r="Y42" s="106">
        <f t="shared" si="2"/>
        <v>78</v>
      </c>
      <c r="Z42" s="137" t="s">
        <v>3875</v>
      </c>
      <c r="AA42" s="110" t="s">
        <v>3848</v>
      </c>
      <c r="AB42" s="108" t="str">
        <f t="shared" si="8"/>
        <v>[Ar] 4s2 3d10 4p3</v>
      </c>
      <c r="AC42" s="108" t="str">
        <f t="shared" si="3"/>
        <v>[Ar] 4s2 3d10 4p3</v>
      </c>
      <c r="AD42" s="111">
        <v>1.33</v>
      </c>
      <c r="AE42" s="111">
        <v>0.57999999999999996</v>
      </c>
      <c r="AF42" s="111">
        <v>1.2</v>
      </c>
      <c r="AG42" s="112"/>
      <c r="AH42" s="112"/>
      <c r="AI42" s="112">
        <v>120</v>
      </c>
      <c r="AJ42" s="112"/>
      <c r="AK42" s="112"/>
      <c r="AL42" s="112">
        <v>72</v>
      </c>
      <c r="AM42" s="111">
        <v>13.1</v>
      </c>
      <c r="AN42" s="111" t="s">
        <v>5622</v>
      </c>
      <c r="AO42" s="111" t="s">
        <v>5975</v>
      </c>
      <c r="AP42" s="111">
        <v>3.4500000000000003E-2</v>
      </c>
      <c r="AQ42" s="111">
        <v>0.33</v>
      </c>
      <c r="AR42" s="111" t="s">
        <v>3839</v>
      </c>
      <c r="AS42" s="111">
        <v>34.76</v>
      </c>
      <c r="AT42" s="111">
        <v>50</v>
      </c>
      <c r="AU42" s="108">
        <v>1.8</v>
      </c>
      <c r="AV42" s="108">
        <v>3.7000000000000002E-3</v>
      </c>
      <c r="AW42" s="108"/>
      <c r="AX42" s="113" t="s">
        <v>5976</v>
      </c>
      <c r="AY42" s="112" t="s">
        <v>5977</v>
      </c>
      <c r="AZ42" s="112" t="s">
        <v>5838</v>
      </c>
      <c r="BA42" s="112" t="s">
        <v>5978</v>
      </c>
      <c r="BB42" s="112" t="s">
        <v>5622</v>
      </c>
      <c r="BC42" s="112">
        <v>3.5</v>
      </c>
      <c r="BD42" s="112" t="s">
        <v>5979</v>
      </c>
      <c r="BE42" s="112" t="s">
        <v>5980</v>
      </c>
      <c r="BF42" s="112" t="s">
        <v>5577</v>
      </c>
      <c r="BG42" s="112" t="s">
        <v>5577</v>
      </c>
      <c r="BH42" s="112" t="s">
        <v>5981</v>
      </c>
      <c r="BI42" s="112" t="s">
        <v>5577</v>
      </c>
      <c r="BJ42" s="112" t="s">
        <v>5982</v>
      </c>
      <c r="BK42" s="112" t="s">
        <v>5983</v>
      </c>
      <c r="BL42" s="112" t="s">
        <v>5984</v>
      </c>
      <c r="BM42" s="112">
        <v>4.3</v>
      </c>
      <c r="BN42" s="112">
        <v>302</v>
      </c>
      <c r="BO42" s="112">
        <v>1600</v>
      </c>
      <c r="BP42" s="114">
        <v>0.81690383937566013</v>
      </c>
      <c r="BQ42" s="112">
        <v>0.3</v>
      </c>
      <c r="BR42" s="112">
        <v>320</v>
      </c>
      <c r="BS42" s="112"/>
      <c r="BT42" s="112"/>
      <c r="BU42" s="112" t="s">
        <v>5617</v>
      </c>
    </row>
    <row r="43" spans="1:73">
      <c r="A43" s="105">
        <v>34</v>
      </c>
      <c r="B43" s="131" t="s">
        <v>3295</v>
      </c>
      <c r="C43" s="105">
        <v>16</v>
      </c>
      <c r="D43" s="105" t="s">
        <v>5663</v>
      </c>
      <c r="E43" s="105">
        <v>4</v>
      </c>
      <c r="F43" s="133" t="s">
        <v>3313</v>
      </c>
      <c r="G43" s="105" t="s">
        <v>5985</v>
      </c>
      <c r="H43" s="105" t="s">
        <v>5986</v>
      </c>
      <c r="I43" s="105" t="s">
        <v>5987</v>
      </c>
      <c r="J43" s="105" t="s">
        <v>5987</v>
      </c>
      <c r="K43" s="134" t="str">
        <f t="shared" si="5"/>
        <v>78.97</v>
      </c>
      <c r="L43" s="106">
        <v>78.971000000000004</v>
      </c>
      <c r="M43" s="106">
        <v>217</v>
      </c>
      <c r="N43" s="106">
        <v>685</v>
      </c>
      <c r="O43" s="107" t="s">
        <v>5590</v>
      </c>
      <c r="P43" s="106">
        <v>4.79</v>
      </c>
      <c r="Q43" s="135">
        <v>2.5499999999999998</v>
      </c>
      <c r="R43" s="108">
        <v>9.7523999999999997</v>
      </c>
      <c r="S43" s="108">
        <v>21.19</v>
      </c>
      <c r="T43" s="108">
        <v>30.82</v>
      </c>
      <c r="U43" s="106">
        <f t="shared" si="1"/>
        <v>941</v>
      </c>
      <c r="V43" s="106">
        <f t="shared" si="1"/>
        <v>2045</v>
      </c>
      <c r="W43" s="106">
        <f t="shared" si="1"/>
        <v>2974</v>
      </c>
      <c r="X43" s="109">
        <v>2.02</v>
      </c>
      <c r="Y43" s="106">
        <f t="shared" si="2"/>
        <v>195</v>
      </c>
      <c r="Z43" s="137" t="s">
        <v>3876</v>
      </c>
      <c r="AA43" s="110" t="s">
        <v>3849</v>
      </c>
      <c r="AB43" s="108" t="str">
        <f t="shared" si="8"/>
        <v>[Ar] 4s2 3d10 4p4</v>
      </c>
      <c r="AC43" s="108" t="str">
        <f t="shared" si="3"/>
        <v>[Ar] 4s2 3d10 4p4</v>
      </c>
      <c r="AD43" s="111">
        <v>1.22</v>
      </c>
      <c r="AE43" s="111">
        <v>0.5</v>
      </c>
      <c r="AF43" s="111">
        <v>1.1599999999999999</v>
      </c>
      <c r="AG43" s="112">
        <v>184</v>
      </c>
      <c r="AH43" s="112"/>
      <c r="AI43" s="112">
        <v>119</v>
      </c>
      <c r="AJ43" s="112"/>
      <c r="AK43" s="112"/>
      <c r="AL43" s="112"/>
      <c r="AM43" s="111">
        <v>16.45</v>
      </c>
      <c r="AN43" s="111" t="s">
        <v>5570</v>
      </c>
      <c r="AO43" s="111" t="s">
        <v>5988</v>
      </c>
      <c r="AP43" s="111">
        <v>9.9999999999999998E-13</v>
      </c>
      <c r="AQ43" s="111">
        <v>0.32</v>
      </c>
      <c r="AR43" s="111">
        <v>6.694</v>
      </c>
      <c r="AS43" s="111">
        <v>37.700000000000003</v>
      </c>
      <c r="AT43" s="111">
        <v>2.04</v>
      </c>
      <c r="AU43" s="108">
        <v>0.05</v>
      </c>
      <c r="AV43" s="108">
        <v>2.0000000000000001E-4</v>
      </c>
      <c r="AW43" s="108"/>
      <c r="AX43" s="113"/>
      <c r="AY43" s="112" t="s">
        <v>5989</v>
      </c>
      <c r="AZ43" s="112" t="s">
        <v>5626</v>
      </c>
      <c r="BA43" s="112" t="s">
        <v>5990</v>
      </c>
      <c r="BB43" s="112" t="s">
        <v>5991</v>
      </c>
      <c r="BC43" s="112">
        <v>2</v>
      </c>
      <c r="BD43" s="112" t="s">
        <v>5992</v>
      </c>
      <c r="BE43" s="112" t="s">
        <v>5993</v>
      </c>
      <c r="BF43" s="112"/>
      <c r="BG43" s="112" t="s">
        <v>5577</v>
      </c>
      <c r="BH43" s="112" t="s">
        <v>5994</v>
      </c>
      <c r="BI43" s="112"/>
      <c r="BJ43" s="112" t="s">
        <v>5995</v>
      </c>
      <c r="BK43" s="112" t="s">
        <v>5996</v>
      </c>
      <c r="BL43" s="112" t="s">
        <v>5997</v>
      </c>
      <c r="BM43" s="112">
        <v>3.8</v>
      </c>
      <c r="BN43" s="112">
        <v>227</v>
      </c>
      <c r="BO43" s="112">
        <v>1818</v>
      </c>
      <c r="BP43" s="114">
        <v>1.79309160017658</v>
      </c>
      <c r="BQ43" s="112">
        <v>-1.3</v>
      </c>
      <c r="BR43" s="112">
        <v>14</v>
      </c>
      <c r="BS43" s="112"/>
      <c r="BT43" s="112" t="s">
        <v>5617</v>
      </c>
      <c r="BU43" s="112" t="s">
        <v>5588</v>
      </c>
    </row>
    <row r="44" spans="1:73">
      <c r="A44" s="105">
        <v>35</v>
      </c>
      <c r="B44" s="131" t="s">
        <v>3296</v>
      </c>
      <c r="C44" s="105">
        <v>17</v>
      </c>
      <c r="D44" s="105" t="s">
        <v>5673</v>
      </c>
      <c r="E44" s="105">
        <v>4</v>
      </c>
      <c r="F44" s="133" t="s">
        <v>3314</v>
      </c>
      <c r="G44" s="105" t="s">
        <v>5998</v>
      </c>
      <c r="H44" s="105" t="s">
        <v>5999</v>
      </c>
      <c r="I44" s="105" t="s">
        <v>6000</v>
      </c>
      <c r="J44" s="105" t="s">
        <v>6000</v>
      </c>
      <c r="K44" s="134" t="str">
        <f t="shared" si="5"/>
        <v>79.90</v>
      </c>
      <c r="L44" s="106">
        <f>AVERAGE(79.901,79.907)</f>
        <v>79.903999999999996</v>
      </c>
      <c r="M44" s="106">
        <v>-7.2</v>
      </c>
      <c r="N44" s="106">
        <v>58.8</v>
      </c>
      <c r="O44" s="107" t="s">
        <v>6001</v>
      </c>
      <c r="P44" s="106">
        <v>3.12</v>
      </c>
      <c r="Q44" s="135">
        <v>2.96</v>
      </c>
      <c r="R44" s="108">
        <v>11.813800000000001</v>
      </c>
      <c r="S44" s="108">
        <v>21.8</v>
      </c>
      <c r="T44" s="108">
        <v>36</v>
      </c>
      <c r="U44" s="106">
        <f t="shared" si="1"/>
        <v>1140</v>
      </c>
      <c r="V44" s="106">
        <f t="shared" si="1"/>
        <v>2103</v>
      </c>
      <c r="W44" s="106">
        <f t="shared" si="1"/>
        <v>3473</v>
      </c>
      <c r="X44" s="109">
        <v>3.36</v>
      </c>
      <c r="Y44" s="106">
        <f t="shared" si="2"/>
        <v>324</v>
      </c>
      <c r="Z44" s="137" t="s">
        <v>3877</v>
      </c>
      <c r="AA44" s="110" t="s">
        <v>3850</v>
      </c>
      <c r="AB44" s="108" t="str">
        <f t="shared" si="8"/>
        <v>[Ar] 4s2 3d10 4p5</v>
      </c>
      <c r="AC44" s="108" t="str">
        <f t="shared" si="3"/>
        <v>[Ar] 4s2 3d10 4p5</v>
      </c>
      <c r="AD44" s="111">
        <v>1.1200000000000001</v>
      </c>
      <c r="AE44" s="111">
        <v>1.96</v>
      </c>
      <c r="AF44" s="111">
        <v>1.1399999999999999</v>
      </c>
      <c r="AG44" s="112"/>
      <c r="AH44" s="112">
        <v>182</v>
      </c>
      <c r="AI44" s="112">
        <v>114</v>
      </c>
      <c r="AJ44" s="112"/>
      <c r="AK44" s="112"/>
      <c r="AL44" s="112"/>
      <c r="AM44" s="111">
        <v>25.6</v>
      </c>
      <c r="AN44" s="111" t="s">
        <v>5765</v>
      </c>
      <c r="AO44" s="111" t="s">
        <v>760</v>
      </c>
      <c r="AP44" s="111" t="s">
        <v>3839</v>
      </c>
      <c r="AQ44" s="111">
        <v>0.47299999999999998</v>
      </c>
      <c r="AR44" s="111">
        <v>5.2859999999999996</v>
      </c>
      <c r="AS44" s="111">
        <v>15.438000000000001</v>
      </c>
      <c r="AT44" s="111">
        <v>0.122</v>
      </c>
      <c r="AU44" s="108">
        <v>2.4</v>
      </c>
      <c r="AV44" s="108">
        <v>67.3</v>
      </c>
      <c r="AW44" s="108">
        <v>2.9E-4</v>
      </c>
      <c r="AX44" s="113"/>
      <c r="AY44" s="112" t="s">
        <v>6002</v>
      </c>
      <c r="AZ44" s="112" t="s">
        <v>6003</v>
      </c>
      <c r="BA44" s="112" t="s">
        <v>6004</v>
      </c>
      <c r="BB44" s="112" t="s">
        <v>6005</v>
      </c>
      <c r="BC44" s="112"/>
      <c r="BD44" s="112" t="s">
        <v>6006</v>
      </c>
      <c r="BE44" s="112" t="s">
        <v>5577</v>
      </c>
      <c r="BF44" s="112" t="s">
        <v>6007</v>
      </c>
      <c r="BG44" s="112" t="s">
        <v>6007</v>
      </c>
      <c r="BH44" s="112"/>
      <c r="BI44" s="112" t="s">
        <v>6008</v>
      </c>
      <c r="BJ44" s="112" t="s">
        <v>2180</v>
      </c>
      <c r="BK44" s="112" t="s">
        <v>6009</v>
      </c>
      <c r="BL44" s="112" t="s">
        <v>754</v>
      </c>
      <c r="BM44" s="112">
        <v>3.1</v>
      </c>
      <c r="BN44" s="112">
        <v>112</v>
      </c>
      <c r="BO44" s="112">
        <v>1826</v>
      </c>
      <c r="BP44" s="114">
        <v>1.0718820073061253</v>
      </c>
      <c r="BQ44" s="112">
        <v>0.4</v>
      </c>
      <c r="BR44" s="112">
        <v>4.9000000000000004</v>
      </c>
      <c r="BS44" s="112"/>
      <c r="BT44" s="112" t="s">
        <v>5617</v>
      </c>
      <c r="BU44" s="112" t="s">
        <v>5588</v>
      </c>
    </row>
    <row r="45" spans="1:73">
      <c r="A45" s="105">
        <v>36</v>
      </c>
      <c r="B45" s="131" t="s">
        <v>3297</v>
      </c>
      <c r="C45" s="105">
        <v>18</v>
      </c>
      <c r="D45" s="105" t="s">
        <v>5580</v>
      </c>
      <c r="E45" s="105">
        <v>4</v>
      </c>
      <c r="F45" s="133" t="s">
        <v>3315</v>
      </c>
      <c r="G45" s="105" t="s">
        <v>3315</v>
      </c>
      <c r="H45" s="105" t="s">
        <v>3878</v>
      </c>
      <c r="I45" s="105" t="s">
        <v>6010</v>
      </c>
      <c r="J45" s="105" t="s">
        <v>6011</v>
      </c>
      <c r="K45" s="134" t="str">
        <f t="shared" si="5"/>
        <v>83.80</v>
      </c>
      <c r="L45" s="106">
        <v>83.798000000000002</v>
      </c>
      <c r="M45" s="106">
        <v>-157</v>
      </c>
      <c r="N45" s="106">
        <v>-152</v>
      </c>
      <c r="O45" s="107" t="s">
        <v>5568</v>
      </c>
      <c r="P45" s="106">
        <v>3.7399999999999998E-3</v>
      </c>
      <c r="Q45" s="135">
        <v>3</v>
      </c>
      <c r="R45" s="108">
        <v>13.999599999999999</v>
      </c>
      <c r="S45" s="108">
        <v>24.359000000000002</v>
      </c>
      <c r="T45" s="108">
        <v>36.950000000000003</v>
      </c>
      <c r="U45" s="106">
        <f t="shared" si="1"/>
        <v>1351</v>
      </c>
      <c r="V45" s="106">
        <f t="shared" si="1"/>
        <v>2350</v>
      </c>
      <c r="W45" s="106">
        <f t="shared" si="1"/>
        <v>3565</v>
      </c>
      <c r="X45" s="109" t="s">
        <v>3841</v>
      </c>
      <c r="Y45" s="106" t="str">
        <f t="shared" si="2"/>
        <v>&lt;0</v>
      </c>
      <c r="Z45" s="137" t="s">
        <v>3842</v>
      </c>
      <c r="AA45" s="110"/>
      <c r="AB45" s="108" t="str">
        <f t="shared" si="8"/>
        <v>[Ar] 4s2 3d10 4p6</v>
      </c>
      <c r="AC45" s="108" t="str">
        <f t="shared" si="3"/>
        <v>[Ar] 4s2 3d10 4p6</v>
      </c>
      <c r="AD45" s="111">
        <v>1.03</v>
      </c>
      <c r="AE45" s="111" t="s">
        <v>3839</v>
      </c>
      <c r="AF45" s="111">
        <v>1.1200000000000001</v>
      </c>
      <c r="AG45" s="112"/>
      <c r="AH45" s="112"/>
      <c r="AI45" s="112">
        <v>112</v>
      </c>
      <c r="AJ45" s="112"/>
      <c r="AK45" s="112"/>
      <c r="AL45" s="112"/>
      <c r="AM45" s="111">
        <v>38.9</v>
      </c>
      <c r="AN45" s="111" t="s">
        <v>5689</v>
      </c>
      <c r="AO45" s="111" t="s">
        <v>6012</v>
      </c>
      <c r="AP45" s="111" t="s">
        <v>3839</v>
      </c>
      <c r="AQ45" s="111">
        <v>0.248</v>
      </c>
      <c r="AR45" s="111">
        <v>1.6379999999999999</v>
      </c>
      <c r="AS45" s="111">
        <v>9.0289999999999999</v>
      </c>
      <c r="AT45" s="111">
        <v>9.4900000000000002E-3</v>
      </c>
      <c r="AU45" s="108">
        <v>1E-4</v>
      </c>
      <c r="AV45" s="108">
        <v>2.1000000000000001E-4</v>
      </c>
      <c r="AW45" s="108"/>
      <c r="AX45" s="113"/>
      <c r="AY45" s="112" t="s">
        <v>5657</v>
      </c>
      <c r="AZ45" s="112" t="s">
        <v>5572</v>
      </c>
      <c r="BA45" s="112" t="s">
        <v>6013</v>
      </c>
      <c r="BB45" s="112" t="s">
        <v>5691</v>
      </c>
      <c r="BC45" s="112"/>
      <c r="BD45" s="112" t="s">
        <v>6014</v>
      </c>
      <c r="BE45" s="112" t="s">
        <v>5577</v>
      </c>
      <c r="BF45" s="112" t="s">
        <v>5577</v>
      </c>
      <c r="BG45" s="112" t="s">
        <v>5577</v>
      </c>
      <c r="BH45" s="112" t="s">
        <v>5577</v>
      </c>
      <c r="BI45" s="112" t="s">
        <v>5577</v>
      </c>
      <c r="BJ45" s="112" t="s">
        <v>5577</v>
      </c>
      <c r="BK45" s="112" t="s">
        <v>5577</v>
      </c>
      <c r="BL45" s="112" t="s">
        <v>5577</v>
      </c>
      <c r="BM45" s="112">
        <v>2.5</v>
      </c>
      <c r="BN45" s="112">
        <v>0</v>
      </c>
      <c r="BO45" s="112">
        <v>1898</v>
      </c>
      <c r="BP45" s="114">
        <v>1.6532125137753435</v>
      </c>
      <c r="BQ45" s="112">
        <v>-4</v>
      </c>
      <c r="BR45" s="112">
        <v>33</v>
      </c>
      <c r="BS45" s="112"/>
      <c r="BT45" s="112" t="s">
        <v>5588</v>
      </c>
      <c r="BU45" s="112" t="s">
        <v>5588</v>
      </c>
    </row>
    <row r="46" spans="1:73">
      <c r="A46" s="105">
        <v>37</v>
      </c>
      <c r="B46" s="131" t="s">
        <v>3319</v>
      </c>
      <c r="C46" s="105">
        <v>1</v>
      </c>
      <c r="D46" s="105" t="s">
        <v>5563</v>
      </c>
      <c r="E46" s="105">
        <v>5</v>
      </c>
      <c r="F46" s="133" t="s">
        <v>3337</v>
      </c>
      <c r="G46" s="105" t="s">
        <v>3337</v>
      </c>
      <c r="H46" s="105" t="s">
        <v>3879</v>
      </c>
      <c r="I46" s="105" t="s">
        <v>6015</v>
      </c>
      <c r="J46" s="105" t="s">
        <v>6015</v>
      </c>
      <c r="K46" s="134" t="str">
        <f t="shared" si="5"/>
        <v>85.47</v>
      </c>
      <c r="L46" s="106">
        <v>85.467799999999997</v>
      </c>
      <c r="M46" s="106">
        <v>38.9</v>
      </c>
      <c r="N46" s="106">
        <v>686</v>
      </c>
      <c r="O46" s="107" t="s">
        <v>5590</v>
      </c>
      <c r="P46" s="106">
        <v>1.53</v>
      </c>
      <c r="Q46" s="135">
        <v>0.82</v>
      </c>
      <c r="R46" s="108">
        <v>4.1771000000000003</v>
      </c>
      <c r="S46" s="108">
        <v>27.28</v>
      </c>
      <c r="T46" s="108">
        <v>40</v>
      </c>
      <c r="U46" s="106">
        <f t="shared" si="1"/>
        <v>403</v>
      </c>
      <c r="V46" s="106">
        <f t="shared" si="1"/>
        <v>2632</v>
      </c>
      <c r="W46" s="106">
        <f t="shared" si="1"/>
        <v>3859</v>
      </c>
      <c r="X46" s="109">
        <v>0.49</v>
      </c>
      <c r="Y46" s="106">
        <f t="shared" si="2"/>
        <v>47</v>
      </c>
      <c r="Z46" s="137" t="s">
        <v>3844</v>
      </c>
      <c r="AA46" s="110" t="s">
        <v>3844</v>
      </c>
      <c r="AB46" s="108" t="str">
        <f>CONCATENATE("[",B$45,"] ",E46,"s",MIN(A46-A$41,2))</f>
        <v>[Kr] 5s2</v>
      </c>
      <c r="AC46" s="108" t="str">
        <f t="shared" si="3"/>
        <v>[Kr] 5s2</v>
      </c>
      <c r="AD46" s="111">
        <v>2.98</v>
      </c>
      <c r="AE46" s="111">
        <v>1.61</v>
      </c>
      <c r="AF46" s="111">
        <v>2.16</v>
      </c>
      <c r="AG46" s="112"/>
      <c r="AH46" s="112"/>
      <c r="AI46" s="112">
        <v>248</v>
      </c>
      <c r="AJ46" s="112">
        <v>166</v>
      </c>
      <c r="AK46" s="112"/>
      <c r="AL46" s="112"/>
      <c r="AM46" s="111">
        <v>55.9</v>
      </c>
      <c r="AN46" s="111" t="s">
        <v>5591</v>
      </c>
      <c r="AO46" s="111" t="s">
        <v>6016</v>
      </c>
      <c r="AP46" s="111">
        <v>7.7899999999999997E-2</v>
      </c>
      <c r="AQ46" s="111">
        <v>0.36299999999999999</v>
      </c>
      <c r="AR46" s="111">
        <v>2.1920000000000002</v>
      </c>
      <c r="AS46" s="111">
        <v>72.215999999999994</v>
      </c>
      <c r="AT46" s="111">
        <v>58.2</v>
      </c>
      <c r="AU46" s="108">
        <v>90</v>
      </c>
      <c r="AV46" s="108">
        <v>0.12</v>
      </c>
      <c r="AW46" s="108">
        <v>4.6000000000000001E-4</v>
      </c>
      <c r="AX46" s="113"/>
      <c r="AY46" s="112" t="s">
        <v>6017</v>
      </c>
      <c r="AZ46" s="112" t="s">
        <v>5801</v>
      </c>
      <c r="BA46" s="112" t="s">
        <v>5697</v>
      </c>
      <c r="BB46" s="112" t="s">
        <v>5596</v>
      </c>
      <c r="BC46" s="112">
        <v>0.3</v>
      </c>
      <c r="BD46" s="112" t="s">
        <v>6018</v>
      </c>
      <c r="BE46" s="112" t="s">
        <v>6019</v>
      </c>
      <c r="BF46" s="112" t="s">
        <v>6020</v>
      </c>
      <c r="BG46" s="112" t="s">
        <v>6021</v>
      </c>
      <c r="BH46" s="112" t="s">
        <v>6022</v>
      </c>
      <c r="BI46" s="112" t="s">
        <v>6020</v>
      </c>
      <c r="BJ46" s="112" t="s">
        <v>6023</v>
      </c>
      <c r="BK46" s="112" t="s">
        <v>6024</v>
      </c>
      <c r="BL46" s="112" t="s">
        <v>6025</v>
      </c>
      <c r="BM46" s="112">
        <v>47.3</v>
      </c>
      <c r="BN46" s="112">
        <v>86</v>
      </c>
      <c r="BO46" s="112">
        <v>1861</v>
      </c>
      <c r="BP46" s="114">
        <v>0.85064623518306648</v>
      </c>
      <c r="BQ46" s="112">
        <v>2</v>
      </c>
      <c r="BR46" s="112">
        <v>1200</v>
      </c>
      <c r="BS46" s="112"/>
      <c r="BT46" s="112"/>
      <c r="BU46" s="112"/>
    </row>
    <row r="47" spans="1:73">
      <c r="A47" s="105">
        <v>38</v>
      </c>
      <c r="B47" s="131" t="s">
        <v>3320</v>
      </c>
      <c r="C47" s="105">
        <v>2</v>
      </c>
      <c r="D47" s="105" t="s">
        <v>5603</v>
      </c>
      <c r="E47" s="105">
        <v>5</v>
      </c>
      <c r="F47" s="133" t="s">
        <v>3338</v>
      </c>
      <c r="G47" s="105" t="s">
        <v>3338</v>
      </c>
      <c r="H47" s="105" t="s">
        <v>3880</v>
      </c>
      <c r="I47" s="105" t="s">
        <v>6026</v>
      </c>
      <c r="J47" s="105" t="s">
        <v>6027</v>
      </c>
      <c r="K47" s="134" t="str">
        <f t="shared" si="5"/>
        <v>87.62</v>
      </c>
      <c r="L47" s="106">
        <v>87.62</v>
      </c>
      <c r="M47" s="106">
        <v>769</v>
      </c>
      <c r="N47" s="106">
        <v>1384</v>
      </c>
      <c r="O47" s="107" t="s">
        <v>5590</v>
      </c>
      <c r="P47" s="106">
        <v>2.54</v>
      </c>
      <c r="Q47" s="135">
        <v>0.95</v>
      </c>
      <c r="R47" s="108">
        <v>5.6947999999999999</v>
      </c>
      <c r="S47" s="108">
        <v>11.03</v>
      </c>
      <c r="T47" s="108">
        <v>43.6</v>
      </c>
      <c r="U47" s="106">
        <f t="shared" si="1"/>
        <v>549</v>
      </c>
      <c r="V47" s="106">
        <f t="shared" si="1"/>
        <v>1064</v>
      </c>
      <c r="W47" s="106">
        <f t="shared" si="1"/>
        <v>4207</v>
      </c>
      <c r="X47" s="109">
        <v>0.11</v>
      </c>
      <c r="Y47" s="106">
        <f t="shared" si="2"/>
        <v>11</v>
      </c>
      <c r="Z47" s="137" t="s">
        <v>3845</v>
      </c>
      <c r="AA47" s="110" t="s">
        <v>3845</v>
      </c>
      <c r="AB47" s="108" t="str">
        <f>CONCATENATE("[",B$45,"] ",E47,"s",MIN(A47-A$41,2))</f>
        <v>[Kr] 5s2</v>
      </c>
      <c r="AC47" s="108" t="str">
        <f t="shared" si="3"/>
        <v>[Kr] 5s2</v>
      </c>
      <c r="AD47" s="111">
        <v>2.4500000000000002</v>
      </c>
      <c r="AE47" s="111">
        <v>1.26</v>
      </c>
      <c r="AF47" s="111">
        <v>1.91</v>
      </c>
      <c r="AG47" s="112"/>
      <c r="AH47" s="112"/>
      <c r="AI47" s="112">
        <v>215</v>
      </c>
      <c r="AJ47" s="112"/>
      <c r="AK47" s="112">
        <v>132</v>
      </c>
      <c r="AL47" s="112"/>
      <c r="AM47" s="111">
        <v>33.700000000000003</v>
      </c>
      <c r="AN47" s="111" t="s">
        <v>5689</v>
      </c>
      <c r="AO47" s="111" t="s">
        <v>6028</v>
      </c>
      <c r="AP47" s="111">
        <v>7.6200000000000004E-2</v>
      </c>
      <c r="AQ47" s="111">
        <v>0.3</v>
      </c>
      <c r="AR47" s="111">
        <v>8.3000000000000007</v>
      </c>
      <c r="AS47" s="111">
        <v>144</v>
      </c>
      <c r="AT47" s="111">
        <v>35.299999999999997</v>
      </c>
      <c r="AU47" s="108">
        <v>370</v>
      </c>
      <c r="AV47" s="108">
        <v>7.2</v>
      </c>
      <c r="AW47" s="108">
        <v>4.6000000000000001E-4</v>
      </c>
      <c r="AX47" s="113"/>
      <c r="AY47" s="112" t="s">
        <v>6029</v>
      </c>
      <c r="AZ47" s="112" t="s">
        <v>5594</v>
      </c>
      <c r="BA47" s="112" t="s">
        <v>6030</v>
      </c>
      <c r="BB47" s="112" t="s">
        <v>5574</v>
      </c>
      <c r="BC47" s="112">
        <v>1.8</v>
      </c>
      <c r="BD47" s="112" t="s">
        <v>6031</v>
      </c>
      <c r="BE47" s="112" t="s">
        <v>6032</v>
      </c>
      <c r="BF47" s="112" t="s">
        <v>6033</v>
      </c>
      <c r="BG47" s="112" t="s">
        <v>6034</v>
      </c>
      <c r="BH47" s="112" t="s">
        <v>6035</v>
      </c>
      <c r="BI47" s="112" t="s">
        <v>5577</v>
      </c>
      <c r="BJ47" s="112" t="s">
        <v>6036</v>
      </c>
      <c r="BK47" s="112" t="s">
        <v>2901</v>
      </c>
      <c r="BL47" s="112" t="s">
        <v>3712</v>
      </c>
      <c r="BM47" s="112">
        <v>27.6</v>
      </c>
      <c r="BN47" s="112">
        <v>164</v>
      </c>
      <c r="BO47" s="112">
        <v>1808</v>
      </c>
      <c r="BP47" s="114">
        <v>1.3710678622717363</v>
      </c>
      <c r="BQ47" s="112">
        <v>2.6</v>
      </c>
      <c r="BR47" s="112">
        <v>100</v>
      </c>
      <c r="BS47" s="112"/>
      <c r="BT47" s="112"/>
      <c r="BU47" s="112"/>
    </row>
    <row r="48" spans="1:73">
      <c r="A48" s="105">
        <v>39</v>
      </c>
      <c r="B48" s="131" t="s">
        <v>3321</v>
      </c>
      <c r="C48" s="105">
        <v>3</v>
      </c>
      <c r="D48" s="105" t="s">
        <v>5818</v>
      </c>
      <c r="E48" s="105">
        <v>5</v>
      </c>
      <c r="F48" s="133" t="s">
        <v>3966</v>
      </c>
      <c r="G48" s="105" t="s">
        <v>3966</v>
      </c>
      <c r="H48" s="105" t="s">
        <v>3881</v>
      </c>
      <c r="I48" s="105" t="s">
        <v>6037</v>
      </c>
      <c r="J48" s="105" t="s">
        <v>6038</v>
      </c>
      <c r="K48" s="134" t="str">
        <f t="shared" si="5"/>
        <v>88.91</v>
      </c>
      <c r="L48" s="106">
        <v>88.905839999999998</v>
      </c>
      <c r="M48" s="106">
        <v>1523</v>
      </c>
      <c r="N48" s="106">
        <v>3337</v>
      </c>
      <c r="O48" s="107" t="s">
        <v>5590</v>
      </c>
      <c r="P48" s="106">
        <v>4.47</v>
      </c>
      <c r="Q48" s="135">
        <v>1.22</v>
      </c>
      <c r="R48" s="108">
        <v>6.2169999999999996</v>
      </c>
      <c r="S48" s="108">
        <v>12.24</v>
      </c>
      <c r="T48" s="108">
        <v>20.52</v>
      </c>
      <c r="U48" s="106">
        <f t="shared" si="1"/>
        <v>600</v>
      </c>
      <c r="V48" s="106">
        <f t="shared" si="1"/>
        <v>1181</v>
      </c>
      <c r="W48" s="106">
        <f t="shared" si="1"/>
        <v>1980</v>
      </c>
      <c r="X48" s="109">
        <v>0.31</v>
      </c>
      <c r="Y48" s="106">
        <f t="shared" si="2"/>
        <v>30</v>
      </c>
      <c r="Z48" s="137" t="s">
        <v>3846</v>
      </c>
      <c r="AA48" s="110" t="s">
        <v>3846</v>
      </c>
      <c r="AB48" s="108" t="str">
        <f t="shared" ref="AB48:AB56" si="9">CONCATENATE("[",B$45,"] ",E48,"s",MIN(A48-A$41,2)," ",E48-1,"d",MIN(A48-A$47,10))</f>
        <v>[Kr] 5s2 4d1</v>
      </c>
      <c r="AC48" s="108" t="str">
        <f t="shared" si="3"/>
        <v>[Kr] 5s2 4d1</v>
      </c>
      <c r="AD48" s="111">
        <v>2.27</v>
      </c>
      <c r="AE48" s="111">
        <v>1.02</v>
      </c>
      <c r="AF48" s="111">
        <v>1.62</v>
      </c>
      <c r="AG48" s="112"/>
      <c r="AH48" s="112"/>
      <c r="AI48" s="112">
        <v>180</v>
      </c>
      <c r="AJ48" s="112"/>
      <c r="AK48" s="112"/>
      <c r="AL48" s="112">
        <v>104</v>
      </c>
      <c r="AM48" s="111">
        <v>19.8</v>
      </c>
      <c r="AN48" s="111" t="s">
        <v>5570</v>
      </c>
      <c r="AO48" s="111" t="s">
        <v>6039</v>
      </c>
      <c r="AP48" s="111">
        <v>1.66E-2</v>
      </c>
      <c r="AQ48" s="111">
        <v>0.3</v>
      </c>
      <c r="AR48" s="111">
        <v>11.4</v>
      </c>
      <c r="AS48" s="111">
        <v>363</v>
      </c>
      <c r="AT48" s="111">
        <v>17.2</v>
      </c>
      <c r="AU48" s="108">
        <v>33</v>
      </c>
      <c r="AV48" s="108">
        <v>1.2999999999999999E-5</v>
      </c>
      <c r="AW48" s="108"/>
      <c r="AX48" s="113"/>
      <c r="AY48" s="112" t="s">
        <v>6040</v>
      </c>
      <c r="AZ48" s="112" t="s">
        <v>5594</v>
      </c>
      <c r="BA48" s="112" t="s">
        <v>6041</v>
      </c>
      <c r="BB48" s="112" t="s">
        <v>5574</v>
      </c>
      <c r="BC48" s="112"/>
      <c r="BD48" s="112" t="s">
        <v>6042</v>
      </c>
      <c r="BE48" s="112" t="s">
        <v>6043</v>
      </c>
      <c r="BF48" s="112" t="s">
        <v>6044</v>
      </c>
      <c r="BG48" s="112" t="s">
        <v>6045</v>
      </c>
      <c r="BH48" s="112" t="s">
        <v>6046</v>
      </c>
      <c r="BI48" s="112"/>
      <c r="BJ48" s="112" t="s">
        <v>6047</v>
      </c>
      <c r="BK48" s="112" t="s">
        <v>6048</v>
      </c>
      <c r="BL48" s="112" t="s">
        <v>6049</v>
      </c>
      <c r="BM48" s="112">
        <v>22.7</v>
      </c>
      <c r="BN48" s="112">
        <v>423</v>
      </c>
      <c r="BO48" s="112">
        <v>1794</v>
      </c>
      <c r="BP48" s="114">
        <v>0.66651798055488087</v>
      </c>
      <c r="BQ48" s="112">
        <v>1.51</v>
      </c>
      <c r="BR48" s="112">
        <v>220</v>
      </c>
      <c r="BS48" s="112"/>
      <c r="BT48" s="112"/>
      <c r="BU48" s="112" t="s">
        <v>5588</v>
      </c>
    </row>
    <row r="49" spans="1:73">
      <c r="A49" s="105">
        <v>40</v>
      </c>
      <c r="B49" s="131" t="s">
        <v>3322</v>
      </c>
      <c r="C49" s="105">
        <v>4</v>
      </c>
      <c r="D49" s="105" t="s">
        <v>5832</v>
      </c>
      <c r="E49" s="105">
        <v>5</v>
      </c>
      <c r="F49" s="133" t="s">
        <v>3340</v>
      </c>
      <c r="G49" s="105" t="s">
        <v>6050</v>
      </c>
      <c r="H49" s="105" t="s">
        <v>3882</v>
      </c>
      <c r="I49" s="105" t="s">
        <v>6051</v>
      </c>
      <c r="J49" s="105" t="s">
        <v>6052</v>
      </c>
      <c r="K49" s="134" t="str">
        <f t="shared" si="5"/>
        <v>91.22</v>
      </c>
      <c r="L49" s="106">
        <v>91.224000000000004</v>
      </c>
      <c r="M49" s="106">
        <v>1852</v>
      </c>
      <c r="N49" s="106">
        <v>4377</v>
      </c>
      <c r="O49" s="107" t="s">
        <v>5590</v>
      </c>
      <c r="P49" s="106">
        <v>6.51</v>
      </c>
      <c r="Q49" s="135">
        <v>1.33</v>
      </c>
      <c r="R49" s="108">
        <v>6.6338999999999997</v>
      </c>
      <c r="S49" s="108">
        <v>13.13</v>
      </c>
      <c r="T49" s="108">
        <v>22.99</v>
      </c>
      <c r="U49" s="106">
        <f t="shared" si="1"/>
        <v>640</v>
      </c>
      <c r="V49" s="106">
        <f t="shared" si="1"/>
        <v>1267</v>
      </c>
      <c r="W49" s="106">
        <f t="shared" si="1"/>
        <v>2218</v>
      </c>
      <c r="X49" s="109">
        <v>0.43</v>
      </c>
      <c r="Y49" s="106">
        <f t="shared" si="2"/>
        <v>41</v>
      </c>
      <c r="Z49" s="137" t="s">
        <v>3883</v>
      </c>
      <c r="AA49" s="110" t="s">
        <v>3883</v>
      </c>
      <c r="AB49" s="108" t="str">
        <f t="shared" si="9"/>
        <v>[Kr] 5s2 4d2</v>
      </c>
      <c r="AC49" s="108" t="str">
        <f t="shared" si="3"/>
        <v>[Kr] 5s2 4d2</v>
      </c>
      <c r="AD49" s="111">
        <v>2.16</v>
      </c>
      <c r="AE49" s="111">
        <v>0.84</v>
      </c>
      <c r="AF49" s="111">
        <v>1.45</v>
      </c>
      <c r="AG49" s="112"/>
      <c r="AH49" s="112"/>
      <c r="AI49" s="112">
        <v>160</v>
      </c>
      <c r="AJ49" s="112"/>
      <c r="AK49" s="112"/>
      <c r="AL49" s="112"/>
      <c r="AM49" s="111">
        <v>14.1</v>
      </c>
      <c r="AN49" s="111" t="s">
        <v>5570</v>
      </c>
      <c r="AO49" s="111" t="s">
        <v>6053</v>
      </c>
      <c r="AP49" s="111">
        <v>2.3599999999999999E-2</v>
      </c>
      <c r="AQ49" s="111">
        <v>0.27</v>
      </c>
      <c r="AR49" s="111">
        <v>16.899999999999999</v>
      </c>
      <c r="AS49" s="111">
        <v>58.2</v>
      </c>
      <c r="AT49" s="111">
        <v>22.7</v>
      </c>
      <c r="AU49" s="108">
        <v>165</v>
      </c>
      <c r="AV49" s="108">
        <v>3.0000000000000001E-5</v>
      </c>
      <c r="AW49" s="108"/>
      <c r="AX49" s="113"/>
      <c r="AY49" s="112" t="s">
        <v>6054</v>
      </c>
      <c r="AZ49" s="112" t="s">
        <v>6055</v>
      </c>
      <c r="BA49" s="112" t="s">
        <v>6056</v>
      </c>
      <c r="BB49" s="112" t="s">
        <v>5574</v>
      </c>
      <c r="BC49" s="112"/>
      <c r="BD49" s="112" t="s">
        <v>6057</v>
      </c>
      <c r="BE49" s="112" t="s">
        <v>6058</v>
      </c>
      <c r="BF49" s="112" t="s">
        <v>5577</v>
      </c>
      <c r="BG49" s="112" t="s">
        <v>5577</v>
      </c>
      <c r="BH49" s="112" t="s">
        <v>5724</v>
      </c>
      <c r="BI49" s="112" t="s">
        <v>5577</v>
      </c>
      <c r="BJ49" s="112" t="s">
        <v>6059</v>
      </c>
      <c r="BK49" s="112" t="s">
        <v>6060</v>
      </c>
      <c r="BL49" s="112" t="s">
        <v>6061</v>
      </c>
      <c r="BM49" s="112">
        <v>17.899999999999999</v>
      </c>
      <c r="BN49" s="112">
        <v>609</v>
      </c>
      <c r="BO49" s="112">
        <v>1789</v>
      </c>
      <c r="BP49" s="114">
        <v>1.0569048513364725</v>
      </c>
      <c r="BQ49" s="112">
        <v>2.2400000000000002</v>
      </c>
      <c r="BR49" s="112">
        <v>16</v>
      </c>
      <c r="BS49" s="112">
        <v>16</v>
      </c>
      <c r="BT49" s="112"/>
      <c r="BU49" s="112"/>
    </row>
    <row r="50" spans="1:73">
      <c r="A50" s="105">
        <v>41</v>
      </c>
      <c r="B50" s="131" t="s">
        <v>3323</v>
      </c>
      <c r="C50" s="105">
        <v>5</v>
      </c>
      <c r="D50" s="105" t="s">
        <v>5856</v>
      </c>
      <c r="E50" s="105">
        <v>5</v>
      </c>
      <c r="F50" s="133" t="s">
        <v>3341</v>
      </c>
      <c r="G50" s="105" t="s">
        <v>6062</v>
      </c>
      <c r="H50" s="105" t="s">
        <v>3884</v>
      </c>
      <c r="I50" s="105" t="s">
        <v>6063</v>
      </c>
      <c r="J50" s="105" t="s">
        <v>6063</v>
      </c>
      <c r="K50" s="134" t="str">
        <f t="shared" si="5"/>
        <v>92.91</v>
      </c>
      <c r="L50" s="106">
        <v>92.906369999999995</v>
      </c>
      <c r="M50" s="106">
        <v>2468</v>
      </c>
      <c r="N50" s="106">
        <v>4742</v>
      </c>
      <c r="O50" s="107" t="s">
        <v>5590</v>
      </c>
      <c r="P50" s="106">
        <v>8.57</v>
      </c>
      <c r="Q50" s="135">
        <v>1.6</v>
      </c>
      <c r="R50" s="108">
        <v>6.7588999999999997</v>
      </c>
      <c r="S50" s="108">
        <v>14.32</v>
      </c>
      <c r="T50" s="108">
        <v>25.04</v>
      </c>
      <c r="U50" s="106">
        <f t="shared" si="1"/>
        <v>652</v>
      </c>
      <c r="V50" s="106">
        <f t="shared" si="1"/>
        <v>1382</v>
      </c>
      <c r="W50" s="106">
        <f t="shared" si="1"/>
        <v>2416</v>
      </c>
      <c r="X50" s="109">
        <v>0.9</v>
      </c>
      <c r="Y50" s="106">
        <f t="shared" si="2"/>
        <v>87</v>
      </c>
      <c r="Z50" s="137" t="s">
        <v>3885</v>
      </c>
      <c r="AA50" s="110" t="s">
        <v>3885</v>
      </c>
      <c r="AB50" s="108" t="str">
        <f t="shared" si="9"/>
        <v>[Kr] 5s2 4d3</v>
      </c>
      <c r="AC50" s="108" t="s">
        <v>6064</v>
      </c>
      <c r="AD50" s="111">
        <v>2.08</v>
      </c>
      <c r="AE50" s="111">
        <v>0.64</v>
      </c>
      <c r="AF50" s="111">
        <v>1.67</v>
      </c>
      <c r="AG50" s="112"/>
      <c r="AH50" s="112"/>
      <c r="AI50" s="112">
        <v>146</v>
      </c>
      <c r="AJ50" s="112"/>
      <c r="AK50" s="112"/>
      <c r="AL50" s="112">
        <v>86</v>
      </c>
      <c r="AM50" s="111">
        <v>10.87</v>
      </c>
      <c r="AN50" s="111" t="s">
        <v>5591</v>
      </c>
      <c r="AO50" s="111" t="s">
        <v>6065</v>
      </c>
      <c r="AP50" s="111">
        <v>6.93E-2</v>
      </c>
      <c r="AQ50" s="111">
        <v>0.26</v>
      </c>
      <c r="AR50" s="111">
        <v>26.4</v>
      </c>
      <c r="AS50" s="111">
        <v>682</v>
      </c>
      <c r="AT50" s="111">
        <v>53.7</v>
      </c>
      <c r="AU50" s="108">
        <v>20</v>
      </c>
      <c r="AV50" s="108">
        <v>1.0000000000000001E-5</v>
      </c>
      <c r="AW50" s="108"/>
      <c r="AX50" s="113"/>
      <c r="AY50" s="112" t="s">
        <v>6066</v>
      </c>
      <c r="AZ50" s="112" t="s">
        <v>5801</v>
      </c>
      <c r="BA50" s="112" t="s">
        <v>5697</v>
      </c>
      <c r="BB50" s="112" t="s">
        <v>5596</v>
      </c>
      <c r="BC50" s="112"/>
      <c r="BD50" s="112" t="s">
        <v>6067</v>
      </c>
      <c r="BE50" s="112" t="s">
        <v>6068</v>
      </c>
      <c r="BF50" s="112" t="s">
        <v>5577</v>
      </c>
      <c r="BG50" s="112" t="s">
        <v>5577</v>
      </c>
      <c r="BH50" s="112"/>
      <c r="BI50" s="112" t="s">
        <v>5577</v>
      </c>
      <c r="BJ50" s="112" t="s">
        <v>6069</v>
      </c>
      <c r="BK50" s="112" t="s">
        <v>6070</v>
      </c>
      <c r="BL50" s="112" t="s">
        <v>6071</v>
      </c>
      <c r="BM50" s="112">
        <v>15.7</v>
      </c>
      <c r="BN50" s="112">
        <v>726</v>
      </c>
      <c r="BO50" s="112">
        <v>1801</v>
      </c>
      <c r="BP50" s="114">
        <v>-0.15614457737683893</v>
      </c>
      <c r="BQ50" s="112">
        <v>1.3</v>
      </c>
      <c r="BR50" s="112">
        <v>18</v>
      </c>
      <c r="BS50" s="112"/>
      <c r="BT50" s="112"/>
      <c r="BU50" s="112"/>
    </row>
    <row r="51" spans="1:73">
      <c r="A51" s="105">
        <v>42</v>
      </c>
      <c r="B51" s="131" t="s">
        <v>3324</v>
      </c>
      <c r="C51" s="105">
        <v>6</v>
      </c>
      <c r="D51" s="105" t="s">
        <v>5856</v>
      </c>
      <c r="E51" s="105">
        <v>5</v>
      </c>
      <c r="F51" s="133" t="s">
        <v>3342</v>
      </c>
      <c r="G51" s="105" t="s">
        <v>6072</v>
      </c>
      <c r="H51" s="105" t="s">
        <v>6073</v>
      </c>
      <c r="I51" s="105" t="s">
        <v>6074</v>
      </c>
      <c r="J51" s="105" t="s">
        <v>6074</v>
      </c>
      <c r="K51" s="134" t="str">
        <f t="shared" si="5"/>
        <v>95.95</v>
      </c>
      <c r="L51" s="106">
        <v>95.95</v>
      </c>
      <c r="M51" s="106">
        <v>2617</v>
      </c>
      <c r="N51" s="106">
        <v>4612</v>
      </c>
      <c r="O51" s="107" t="s">
        <v>5590</v>
      </c>
      <c r="P51" s="106">
        <v>10.199999999999999</v>
      </c>
      <c r="Q51" s="135">
        <v>2.16</v>
      </c>
      <c r="R51" s="108">
        <v>7.0923999999999996</v>
      </c>
      <c r="S51" s="108">
        <v>16.460999999999999</v>
      </c>
      <c r="T51" s="108">
        <v>27.16</v>
      </c>
      <c r="U51" s="106">
        <f t="shared" si="1"/>
        <v>684</v>
      </c>
      <c r="V51" s="106">
        <f t="shared" si="1"/>
        <v>1588</v>
      </c>
      <c r="W51" s="106">
        <f t="shared" si="1"/>
        <v>2621</v>
      </c>
      <c r="X51" s="109">
        <v>0.75</v>
      </c>
      <c r="Y51" s="106">
        <f t="shared" si="2"/>
        <v>72</v>
      </c>
      <c r="Z51" s="137" t="s">
        <v>3886</v>
      </c>
      <c r="AA51" s="110" t="s">
        <v>3886</v>
      </c>
      <c r="AB51" s="108" t="str">
        <f t="shared" si="9"/>
        <v>[Kr] 5s2 4d4</v>
      </c>
      <c r="AC51" s="108" t="s">
        <v>6075</v>
      </c>
      <c r="AD51" s="111">
        <v>2.0099999999999998</v>
      </c>
      <c r="AE51" s="111">
        <v>0.59</v>
      </c>
      <c r="AF51" s="111">
        <v>1.3</v>
      </c>
      <c r="AG51" s="112"/>
      <c r="AH51" s="112"/>
      <c r="AI51" s="112">
        <v>139</v>
      </c>
      <c r="AJ51" s="112"/>
      <c r="AK51" s="112"/>
      <c r="AL51" s="112">
        <v>83</v>
      </c>
      <c r="AM51" s="111">
        <v>9.4</v>
      </c>
      <c r="AN51" s="111" t="s">
        <v>5591</v>
      </c>
      <c r="AO51" s="111" t="s">
        <v>6076</v>
      </c>
      <c r="AP51" s="111">
        <v>0.187</v>
      </c>
      <c r="AQ51" s="111">
        <v>0.25</v>
      </c>
      <c r="AR51" s="111">
        <v>32</v>
      </c>
      <c r="AS51" s="111">
        <v>598</v>
      </c>
      <c r="AT51" s="111">
        <v>138</v>
      </c>
      <c r="AU51" s="108">
        <v>1.2</v>
      </c>
      <c r="AV51" s="108">
        <v>0.01</v>
      </c>
      <c r="AW51" s="108">
        <v>1.0000000000000001E-5</v>
      </c>
      <c r="AX51" s="113"/>
      <c r="AY51" s="112" t="s">
        <v>6077</v>
      </c>
      <c r="AZ51" s="112" t="s">
        <v>5801</v>
      </c>
      <c r="BA51" s="112" t="s">
        <v>6078</v>
      </c>
      <c r="BB51" s="112" t="s">
        <v>5596</v>
      </c>
      <c r="BC51" s="112"/>
      <c r="BD51" s="112" t="s">
        <v>6079</v>
      </c>
      <c r="BE51" s="112" t="s">
        <v>6080</v>
      </c>
      <c r="BF51" s="112" t="s">
        <v>5577</v>
      </c>
      <c r="BG51" s="112" t="s">
        <v>5577</v>
      </c>
      <c r="BH51" s="112"/>
      <c r="BI51" s="112"/>
      <c r="BJ51" s="112" t="s">
        <v>5577</v>
      </c>
      <c r="BK51" s="112" t="s">
        <v>6081</v>
      </c>
      <c r="BL51" s="112" t="s">
        <v>6082</v>
      </c>
      <c r="BM51" s="112">
        <v>12.8</v>
      </c>
      <c r="BN51" s="112">
        <v>658</v>
      </c>
      <c r="BO51" s="112">
        <v>1781</v>
      </c>
      <c r="BP51" s="114">
        <v>0.40654018043395512</v>
      </c>
      <c r="BQ51" s="112">
        <v>0.2</v>
      </c>
      <c r="BR51" s="112">
        <v>11</v>
      </c>
      <c r="BS51" s="112"/>
      <c r="BT51" s="112"/>
      <c r="BU51" s="112" t="s">
        <v>5588</v>
      </c>
    </row>
    <row r="52" spans="1:73">
      <c r="A52" s="105">
        <v>43</v>
      </c>
      <c r="B52" s="131" t="s">
        <v>3325</v>
      </c>
      <c r="C52" s="105">
        <v>7</v>
      </c>
      <c r="D52" s="105" t="s">
        <v>5869</v>
      </c>
      <c r="E52" s="105">
        <v>5</v>
      </c>
      <c r="F52" s="133" t="s">
        <v>3343</v>
      </c>
      <c r="G52" s="105" t="s">
        <v>3343</v>
      </c>
      <c r="H52" s="105" t="s">
        <v>6083</v>
      </c>
      <c r="I52" s="105" t="s">
        <v>6084</v>
      </c>
      <c r="J52" s="105" t="s">
        <v>6085</v>
      </c>
      <c r="K52" s="134" t="str">
        <f>TEXT(ROUND(L52,2),"0")</f>
        <v>98</v>
      </c>
      <c r="L52" s="106">
        <v>98</v>
      </c>
      <c r="M52" s="106">
        <v>2172</v>
      </c>
      <c r="N52" s="106">
        <v>4877</v>
      </c>
      <c r="O52" s="107" t="s">
        <v>5590</v>
      </c>
      <c r="P52" s="106">
        <v>11.5</v>
      </c>
      <c r="Q52" s="135">
        <v>1.9</v>
      </c>
      <c r="R52" s="108">
        <v>7.28</v>
      </c>
      <c r="S52" s="108">
        <v>15.26</v>
      </c>
      <c r="T52" s="108">
        <v>29.54</v>
      </c>
      <c r="U52" s="106">
        <f t="shared" si="1"/>
        <v>702</v>
      </c>
      <c r="V52" s="106">
        <f t="shared" si="1"/>
        <v>1472</v>
      </c>
      <c r="W52" s="106">
        <f t="shared" si="1"/>
        <v>2850</v>
      </c>
      <c r="X52" s="109">
        <v>0.55000000000000004</v>
      </c>
      <c r="Y52" s="106">
        <f t="shared" si="2"/>
        <v>53</v>
      </c>
      <c r="Z52" s="137" t="s">
        <v>3887</v>
      </c>
      <c r="AA52" s="110" t="s">
        <v>3887</v>
      </c>
      <c r="AB52" s="108" t="str">
        <f t="shared" si="9"/>
        <v>[Kr] 5s2 4d5</v>
      </c>
      <c r="AC52" s="108" t="str">
        <f t="shared" si="3"/>
        <v>[Kr] 5s2 4d5</v>
      </c>
      <c r="AD52" s="111">
        <v>1.95</v>
      </c>
      <c r="AE52" s="111" t="s">
        <v>3839</v>
      </c>
      <c r="AF52" s="111">
        <v>1.27</v>
      </c>
      <c r="AG52" s="112"/>
      <c r="AH52" s="112"/>
      <c r="AI52" s="112">
        <v>136</v>
      </c>
      <c r="AJ52" s="112"/>
      <c r="AK52" s="112"/>
      <c r="AL52" s="112"/>
      <c r="AM52" s="111">
        <v>8.5</v>
      </c>
      <c r="AN52" s="111" t="s">
        <v>5570</v>
      </c>
      <c r="AO52" s="111" t="s">
        <v>6086</v>
      </c>
      <c r="AP52" s="111">
        <v>6.7000000000000004E-2</v>
      </c>
      <c r="AQ52" s="111">
        <v>0.21</v>
      </c>
      <c r="AR52" s="111">
        <v>24</v>
      </c>
      <c r="AS52" s="111">
        <v>660</v>
      </c>
      <c r="AT52" s="111">
        <v>50.6</v>
      </c>
      <c r="AU52" s="108"/>
      <c r="AV52" s="108"/>
      <c r="AW52" s="108"/>
      <c r="AX52" s="113"/>
      <c r="AY52" s="112" t="s">
        <v>6087</v>
      </c>
      <c r="AZ52" s="112" t="s">
        <v>6088</v>
      </c>
      <c r="BA52" s="112" t="s">
        <v>6089</v>
      </c>
      <c r="BB52" s="112" t="s">
        <v>5574</v>
      </c>
      <c r="BC52" s="112"/>
      <c r="BD52" s="112" t="s">
        <v>6090</v>
      </c>
      <c r="BE52" s="112" t="s">
        <v>6091</v>
      </c>
      <c r="BF52" s="112" t="s">
        <v>5577</v>
      </c>
      <c r="BG52" s="112" t="s">
        <v>5577</v>
      </c>
      <c r="BH52" s="112" t="s">
        <v>6092</v>
      </c>
      <c r="BI52" s="112"/>
      <c r="BJ52" s="112" t="s">
        <v>5577</v>
      </c>
      <c r="BK52" s="112" t="s">
        <v>6093</v>
      </c>
      <c r="BL52" s="112" t="s">
        <v>6094</v>
      </c>
      <c r="BM52" s="112">
        <v>11.4</v>
      </c>
      <c r="BN52" s="112">
        <v>677</v>
      </c>
      <c r="BO52" s="112">
        <v>1939</v>
      </c>
      <c r="BP52" s="112"/>
      <c r="BQ52" s="112"/>
      <c r="BR52" s="112"/>
      <c r="BS52" s="112"/>
      <c r="BT52" s="112"/>
      <c r="BU52" s="112" t="s">
        <v>5588</v>
      </c>
    </row>
    <row r="53" spans="1:73">
      <c r="A53" s="105">
        <v>44</v>
      </c>
      <c r="B53" s="131" t="s">
        <v>3326</v>
      </c>
      <c r="C53" s="105">
        <v>8</v>
      </c>
      <c r="D53" s="105" t="s">
        <v>5884</v>
      </c>
      <c r="E53" s="105">
        <v>5</v>
      </c>
      <c r="F53" s="133" t="s">
        <v>3344</v>
      </c>
      <c r="G53" s="105" t="s">
        <v>3344</v>
      </c>
      <c r="H53" s="105" t="s">
        <v>6095</v>
      </c>
      <c r="I53" s="105" t="s">
        <v>6096</v>
      </c>
      <c r="J53" s="105" t="s">
        <v>6096</v>
      </c>
      <c r="K53" s="134" t="str">
        <f>TEXT(ROUND(L53,1),"0.0")</f>
        <v>101.1</v>
      </c>
      <c r="L53" s="106">
        <v>101.07</v>
      </c>
      <c r="M53" s="106">
        <v>2310</v>
      </c>
      <c r="N53" s="106">
        <v>3900</v>
      </c>
      <c r="O53" s="107" t="s">
        <v>5590</v>
      </c>
      <c r="P53" s="106">
        <v>12.4</v>
      </c>
      <c r="Q53" s="135">
        <v>2.2000000000000002</v>
      </c>
      <c r="R53" s="108">
        <v>7.3605</v>
      </c>
      <c r="S53" s="108">
        <v>16.760000000000002</v>
      </c>
      <c r="T53" s="108">
        <v>28.47</v>
      </c>
      <c r="U53" s="106">
        <f t="shared" si="1"/>
        <v>710</v>
      </c>
      <c r="V53" s="106">
        <f t="shared" si="1"/>
        <v>1617</v>
      </c>
      <c r="W53" s="106">
        <f t="shared" si="1"/>
        <v>2747</v>
      </c>
      <c r="X53" s="109">
        <v>1.05</v>
      </c>
      <c r="Y53" s="106">
        <f t="shared" si="2"/>
        <v>101</v>
      </c>
      <c r="Z53" s="137" t="s">
        <v>3888</v>
      </c>
      <c r="AA53" s="110" t="s">
        <v>3888</v>
      </c>
      <c r="AB53" s="108" t="str">
        <f t="shared" si="9"/>
        <v>[Kr] 5s2 4d6</v>
      </c>
      <c r="AC53" s="108" t="s">
        <v>6097</v>
      </c>
      <c r="AD53" s="111">
        <v>1.89</v>
      </c>
      <c r="AE53" s="111">
        <v>0.62</v>
      </c>
      <c r="AF53" s="111">
        <v>1.25</v>
      </c>
      <c r="AG53" s="112"/>
      <c r="AH53" s="112"/>
      <c r="AI53" s="112">
        <v>134</v>
      </c>
      <c r="AJ53" s="112"/>
      <c r="AK53" s="112"/>
      <c r="AL53" s="112">
        <v>82</v>
      </c>
      <c r="AM53" s="111">
        <v>8.3000000000000007</v>
      </c>
      <c r="AN53" s="111" t="s">
        <v>5570</v>
      </c>
      <c r="AO53" s="111" t="s">
        <v>6098</v>
      </c>
      <c r="AP53" s="111">
        <v>0.13700000000000001</v>
      </c>
      <c r="AQ53" s="111">
        <v>0.23799999999999999</v>
      </c>
      <c r="AR53" s="111">
        <v>24</v>
      </c>
      <c r="AS53" s="111">
        <v>595</v>
      </c>
      <c r="AT53" s="111">
        <v>117</v>
      </c>
      <c r="AU53" s="108">
        <v>1E-3</v>
      </c>
      <c r="AV53" s="108">
        <v>6.9999999999999997E-7</v>
      </c>
      <c r="AW53" s="108"/>
      <c r="AX53" s="113"/>
      <c r="AY53" s="112" t="s">
        <v>6099</v>
      </c>
      <c r="AZ53" s="112" t="s">
        <v>5801</v>
      </c>
      <c r="BA53" s="112" t="s">
        <v>5863</v>
      </c>
      <c r="BB53" s="112" t="s">
        <v>5574</v>
      </c>
      <c r="BC53" s="112">
        <v>6.5</v>
      </c>
      <c r="BD53" s="112" t="s">
        <v>6100</v>
      </c>
      <c r="BE53" s="112" t="s">
        <v>6101</v>
      </c>
      <c r="BF53" s="112" t="s">
        <v>5577</v>
      </c>
      <c r="BG53" s="112" t="s">
        <v>5577</v>
      </c>
      <c r="BH53" s="112" t="s">
        <v>5577</v>
      </c>
      <c r="BI53" s="112"/>
      <c r="BJ53" s="112" t="s">
        <v>5577</v>
      </c>
      <c r="BK53" s="112" t="s">
        <v>6102</v>
      </c>
      <c r="BL53" s="112" t="s">
        <v>6103</v>
      </c>
      <c r="BM53" s="112">
        <v>9.6</v>
      </c>
      <c r="BN53" s="112">
        <v>643</v>
      </c>
      <c r="BO53" s="112">
        <v>1844</v>
      </c>
      <c r="BP53" s="114">
        <v>0.26951294421791633</v>
      </c>
      <c r="BQ53" s="112">
        <v>-3</v>
      </c>
      <c r="BR53" s="112">
        <v>1400</v>
      </c>
      <c r="BS53" s="112"/>
      <c r="BT53" s="112"/>
      <c r="BU53" s="112"/>
    </row>
    <row r="54" spans="1:73">
      <c r="A54" s="105">
        <v>45</v>
      </c>
      <c r="B54" s="131" t="s">
        <v>3327</v>
      </c>
      <c r="C54" s="105">
        <v>9</v>
      </c>
      <c r="D54" s="105" t="s">
        <v>5884</v>
      </c>
      <c r="E54" s="105">
        <v>5</v>
      </c>
      <c r="F54" s="133" t="s">
        <v>3345</v>
      </c>
      <c r="G54" s="105" t="s">
        <v>3345</v>
      </c>
      <c r="H54" s="105" t="s">
        <v>3889</v>
      </c>
      <c r="I54" s="105" t="s">
        <v>6104</v>
      </c>
      <c r="J54" s="105" t="s">
        <v>6104</v>
      </c>
      <c r="K54" s="134" t="str">
        <f t="shared" ref="K54:K69" si="10">TEXT(ROUND(L54,1),"0.0")</f>
        <v>102.9</v>
      </c>
      <c r="L54" s="106">
        <v>102.9055</v>
      </c>
      <c r="M54" s="106">
        <v>1966</v>
      </c>
      <c r="N54" s="106">
        <v>3727</v>
      </c>
      <c r="O54" s="107" t="s">
        <v>5590</v>
      </c>
      <c r="P54" s="106">
        <v>12.4</v>
      </c>
      <c r="Q54" s="135">
        <v>2.2799999999999998</v>
      </c>
      <c r="R54" s="108">
        <v>7.4588999999999999</v>
      </c>
      <c r="S54" s="108">
        <v>18.079999999999998</v>
      </c>
      <c r="T54" s="108">
        <v>31.06</v>
      </c>
      <c r="U54" s="106">
        <f t="shared" si="1"/>
        <v>720</v>
      </c>
      <c r="V54" s="106">
        <f t="shared" si="1"/>
        <v>1744</v>
      </c>
      <c r="W54" s="106">
        <f t="shared" si="1"/>
        <v>2997</v>
      </c>
      <c r="X54" s="109">
        <v>1.1399999999999999</v>
      </c>
      <c r="Y54" s="106">
        <f t="shared" si="2"/>
        <v>110</v>
      </c>
      <c r="Z54" s="137" t="s">
        <v>3890</v>
      </c>
      <c r="AA54" s="110" t="s">
        <v>3890</v>
      </c>
      <c r="AB54" s="108" t="str">
        <f t="shared" si="9"/>
        <v>[Kr] 5s2 4d7</v>
      </c>
      <c r="AC54" s="108" t="s">
        <v>6105</v>
      </c>
      <c r="AD54" s="111">
        <v>1.83</v>
      </c>
      <c r="AE54" s="111">
        <v>0.67</v>
      </c>
      <c r="AF54" s="111">
        <v>1.25</v>
      </c>
      <c r="AG54" s="112"/>
      <c r="AH54" s="112"/>
      <c r="AI54" s="112">
        <v>134</v>
      </c>
      <c r="AJ54" s="112"/>
      <c r="AK54" s="112"/>
      <c r="AL54" s="112">
        <v>80.5</v>
      </c>
      <c r="AM54" s="111">
        <v>8.3000000000000007</v>
      </c>
      <c r="AN54" s="111" t="s">
        <v>5689</v>
      </c>
      <c r="AO54" s="111" t="s">
        <v>6106</v>
      </c>
      <c r="AP54" s="111">
        <v>0.21099999999999999</v>
      </c>
      <c r="AQ54" s="111">
        <v>0.24199999999999999</v>
      </c>
      <c r="AR54" s="111">
        <v>21.5</v>
      </c>
      <c r="AS54" s="111">
        <v>493</v>
      </c>
      <c r="AT54" s="111">
        <v>150</v>
      </c>
      <c r="AU54" s="108">
        <v>1E-3</v>
      </c>
      <c r="AV54" s="108"/>
      <c r="AW54" s="108"/>
      <c r="AX54" s="113"/>
      <c r="AY54" s="112" t="s">
        <v>6099</v>
      </c>
      <c r="AZ54" s="112" t="s">
        <v>5801</v>
      </c>
      <c r="BA54" s="112" t="s">
        <v>6107</v>
      </c>
      <c r="BB54" s="112" t="s">
        <v>5691</v>
      </c>
      <c r="BC54" s="112"/>
      <c r="BD54" s="112" t="s">
        <v>6108</v>
      </c>
      <c r="BE54" s="112" t="s">
        <v>6109</v>
      </c>
      <c r="BF54" s="112" t="s">
        <v>5577</v>
      </c>
      <c r="BG54" s="112" t="s">
        <v>5577</v>
      </c>
      <c r="BH54" s="112" t="s">
        <v>5577</v>
      </c>
      <c r="BI54" s="112" t="s">
        <v>5577</v>
      </c>
      <c r="BJ54" s="112" t="s">
        <v>5577</v>
      </c>
      <c r="BK54" s="112" t="s">
        <v>6110</v>
      </c>
      <c r="BL54" s="112" t="s">
        <v>6111</v>
      </c>
      <c r="BM54" s="112">
        <v>8.6</v>
      </c>
      <c r="BN54" s="112">
        <v>556</v>
      </c>
      <c r="BO54" s="112">
        <v>1803</v>
      </c>
      <c r="BP54" s="114">
        <v>-0.46344155742846982</v>
      </c>
      <c r="BQ54" s="112">
        <v>-3</v>
      </c>
      <c r="BR54" s="112">
        <v>13000</v>
      </c>
      <c r="BS54" s="112"/>
      <c r="BT54" s="112"/>
      <c r="BU54" s="112" t="s">
        <v>5588</v>
      </c>
    </row>
    <row r="55" spans="1:73">
      <c r="A55" s="105">
        <v>46</v>
      </c>
      <c r="B55" s="131" t="s">
        <v>3328</v>
      </c>
      <c r="C55" s="105">
        <v>10</v>
      </c>
      <c r="D55" s="105" t="s">
        <v>5884</v>
      </c>
      <c r="E55" s="105">
        <v>5</v>
      </c>
      <c r="F55" s="133" t="s">
        <v>3346</v>
      </c>
      <c r="G55" s="105" t="s">
        <v>3346</v>
      </c>
      <c r="H55" s="105" t="s">
        <v>3891</v>
      </c>
      <c r="I55" s="105" t="s">
        <v>6112</v>
      </c>
      <c r="J55" s="105" t="s">
        <v>6113</v>
      </c>
      <c r="K55" s="134" t="str">
        <f t="shared" si="10"/>
        <v>106.4</v>
      </c>
      <c r="L55" s="106">
        <v>106.42</v>
      </c>
      <c r="M55" s="106">
        <v>1554</v>
      </c>
      <c r="N55" s="106">
        <v>3140</v>
      </c>
      <c r="O55" s="107" t="s">
        <v>5590</v>
      </c>
      <c r="P55" s="106">
        <v>12</v>
      </c>
      <c r="Q55" s="135">
        <v>2.2000000000000002</v>
      </c>
      <c r="R55" s="108">
        <v>8.3369</v>
      </c>
      <c r="S55" s="108">
        <v>19.63</v>
      </c>
      <c r="T55" s="108">
        <v>32.93</v>
      </c>
      <c r="U55" s="106">
        <f t="shared" si="1"/>
        <v>804</v>
      </c>
      <c r="V55" s="106">
        <f t="shared" si="1"/>
        <v>1894</v>
      </c>
      <c r="W55" s="106">
        <f t="shared" si="1"/>
        <v>3177</v>
      </c>
      <c r="X55" s="109">
        <v>0.56000000000000005</v>
      </c>
      <c r="Y55" s="106">
        <f t="shared" si="2"/>
        <v>54</v>
      </c>
      <c r="Z55" s="137" t="s">
        <v>3892</v>
      </c>
      <c r="AA55" s="110" t="s">
        <v>3892</v>
      </c>
      <c r="AB55" s="108" t="str">
        <f t="shared" si="9"/>
        <v>[Kr] 5s2 4d8</v>
      </c>
      <c r="AC55" s="108" t="s">
        <v>6114</v>
      </c>
      <c r="AD55" s="111">
        <v>1.79</v>
      </c>
      <c r="AE55" s="111">
        <v>0.64</v>
      </c>
      <c r="AF55" s="111">
        <v>1.28</v>
      </c>
      <c r="AG55" s="112"/>
      <c r="AH55" s="112"/>
      <c r="AI55" s="112">
        <v>137</v>
      </c>
      <c r="AJ55" s="112"/>
      <c r="AK55" s="112">
        <v>100</v>
      </c>
      <c r="AL55" s="112">
        <v>90</v>
      </c>
      <c r="AM55" s="111">
        <v>8.9</v>
      </c>
      <c r="AN55" s="111" t="s">
        <v>5689</v>
      </c>
      <c r="AO55" s="111" t="s">
        <v>6115</v>
      </c>
      <c r="AP55" s="111">
        <v>9.5000000000000001E-2</v>
      </c>
      <c r="AQ55" s="111">
        <v>0.24</v>
      </c>
      <c r="AR55" s="111">
        <v>17.600000000000001</v>
      </c>
      <c r="AS55" s="111">
        <v>357</v>
      </c>
      <c r="AT55" s="111">
        <v>71.8</v>
      </c>
      <c r="AU55" s="108">
        <v>1.4999999999999999E-2</v>
      </c>
      <c r="AV55" s="108"/>
      <c r="AW55" s="108"/>
      <c r="AX55" s="113"/>
      <c r="AY55" s="112" t="s">
        <v>6099</v>
      </c>
      <c r="AZ55" s="112" t="s">
        <v>5801</v>
      </c>
      <c r="BA55" s="112" t="s">
        <v>6116</v>
      </c>
      <c r="BB55" s="112" t="s">
        <v>5691</v>
      </c>
      <c r="BC55" s="112">
        <v>4.8</v>
      </c>
      <c r="BD55" s="112" t="s">
        <v>6117</v>
      </c>
      <c r="BE55" s="112" t="s">
        <v>6118</v>
      </c>
      <c r="BF55" s="112" t="s">
        <v>5577</v>
      </c>
      <c r="BG55" s="112" t="s">
        <v>5577</v>
      </c>
      <c r="BH55" s="112" t="s">
        <v>6119</v>
      </c>
      <c r="BI55" s="112" t="s">
        <v>5577</v>
      </c>
      <c r="BJ55" s="112" t="s">
        <v>6120</v>
      </c>
      <c r="BK55" s="112" t="s">
        <v>6121</v>
      </c>
      <c r="BL55" s="112" t="s">
        <v>6122</v>
      </c>
      <c r="BM55" s="112">
        <v>4.8</v>
      </c>
      <c r="BN55" s="112">
        <v>378</v>
      </c>
      <c r="BO55" s="112">
        <v>1803</v>
      </c>
      <c r="BP55" s="114">
        <v>0.14301480025409502</v>
      </c>
      <c r="BQ55" s="112">
        <v>-2</v>
      </c>
      <c r="BR55" s="112">
        <v>15</v>
      </c>
      <c r="BS55" s="112">
        <v>290</v>
      </c>
      <c r="BT55" s="112"/>
      <c r="BU55" s="112"/>
    </row>
    <row r="56" spans="1:73">
      <c r="A56" s="105">
        <v>47</v>
      </c>
      <c r="B56" s="131" t="s">
        <v>3329</v>
      </c>
      <c r="C56" s="105">
        <v>11</v>
      </c>
      <c r="D56" s="105" t="s">
        <v>5918</v>
      </c>
      <c r="E56" s="105">
        <v>5</v>
      </c>
      <c r="F56" s="133" t="s">
        <v>3347</v>
      </c>
      <c r="G56" s="105" t="s">
        <v>6123</v>
      </c>
      <c r="H56" s="105" t="s">
        <v>6124</v>
      </c>
      <c r="I56" s="105" t="s">
        <v>6125</v>
      </c>
      <c r="J56" s="105" t="s">
        <v>6126</v>
      </c>
      <c r="K56" s="134" t="str">
        <f t="shared" si="10"/>
        <v>107.9</v>
      </c>
      <c r="L56" s="106">
        <v>107.8682</v>
      </c>
      <c r="M56" s="106">
        <v>962</v>
      </c>
      <c r="N56" s="106">
        <v>2212</v>
      </c>
      <c r="O56" s="107" t="s">
        <v>5590</v>
      </c>
      <c r="P56" s="106">
        <v>10.5</v>
      </c>
      <c r="Q56" s="135">
        <v>1.93</v>
      </c>
      <c r="R56" s="108">
        <v>7.5762</v>
      </c>
      <c r="S56" s="108">
        <v>21.49</v>
      </c>
      <c r="T56" s="108">
        <v>34.83</v>
      </c>
      <c r="U56" s="106">
        <f t="shared" si="1"/>
        <v>731</v>
      </c>
      <c r="V56" s="106">
        <f t="shared" si="1"/>
        <v>2073</v>
      </c>
      <c r="W56" s="106">
        <f t="shared" si="1"/>
        <v>3361</v>
      </c>
      <c r="X56" s="109">
        <v>1.3</v>
      </c>
      <c r="Y56" s="106">
        <f t="shared" si="2"/>
        <v>125</v>
      </c>
      <c r="Z56" s="137" t="s">
        <v>3844</v>
      </c>
      <c r="AA56" s="110" t="s">
        <v>3844</v>
      </c>
      <c r="AB56" s="108" t="str">
        <f t="shared" si="9"/>
        <v>[Kr] 5s2 4d9</v>
      </c>
      <c r="AC56" s="108" t="s">
        <v>6127</v>
      </c>
      <c r="AD56" s="111">
        <v>1.75</v>
      </c>
      <c r="AE56" s="111">
        <v>1.1499999999999999</v>
      </c>
      <c r="AF56" s="111">
        <v>1.34</v>
      </c>
      <c r="AG56" s="112"/>
      <c r="AH56" s="112"/>
      <c r="AI56" s="112">
        <v>144</v>
      </c>
      <c r="AJ56" s="112">
        <v>129</v>
      </c>
      <c r="AK56" s="112">
        <v>108</v>
      </c>
      <c r="AL56" s="112">
        <v>89</v>
      </c>
      <c r="AM56" s="111">
        <v>10.3</v>
      </c>
      <c r="AN56" s="111" t="s">
        <v>5689</v>
      </c>
      <c r="AO56" s="111" t="s">
        <v>6128</v>
      </c>
      <c r="AP56" s="111">
        <v>0.63</v>
      </c>
      <c r="AQ56" s="111">
        <v>0.23499999999999999</v>
      </c>
      <c r="AR56" s="111">
        <v>11.3</v>
      </c>
      <c r="AS56" s="111">
        <v>250.58</v>
      </c>
      <c r="AT56" s="111">
        <v>429</v>
      </c>
      <c r="AU56" s="108">
        <v>7.4999999999999997E-2</v>
      </c>
      <c r="AV56" s="108">
        <v>4.0000000000000003E-5</v>
      </c>
      <c r="AW56" s="108"/>
      <c r="AX56" s="113"/>
      <c r="AY56" s="112" t="s">
        <v>6129</v>
      </c>
      <c r="AZ56" s="112" t="s">
        <v>5594</v>
      </c>
      <c r="BA56" s="112" t="s">
        <v>6130</v>
      </c>
      <c r="BB56" s="112" t="s">
        <v>5691</v>
      </c>
      <c r="BC56" s="112">
        <v>3.25</v>
      </c>
      <c r="BD56" s="112" t="s">
        <v>6131</v>
      </c>
      <c r="BE56" s="112" t="s">
        <v>6132</v>
      </c>
      <c r="BF56" s="112" t="s">
        <v>5577</v>
      </c>
      <c r="BG56" s="112" t="s">
        <v>5577</v>
      </c>
      <c r="BH56" s="112" t="s">
        <v>6133</v>
      </c>
      <c r="BI56" s="112"/>
      <c r="BJ56" s="112" t="s">
        <v>5577</v>
      </c>
      <c r="BK56" s="112" t="s">
        <v>3675</v>
      </c>
      <c r="BL56" s="112" t="s">
        <v>211</v>
      </c>
      <c r="BM56" s="112">
        <v>7.9</v>
      </c>
      <c r="BN56" s="112">
        <v>284</v>
      </c>
      <c r="BO56" s="112"/>
      <c r="BP56" s="114">
        <v>-0.31336373073770657</v>
      </c>
      <c r="BQ56" s="112">
        <v>-1.2</v>
      </c>
      <c r="BR56" s="112">
        <v>120</v>
      </c>
      <c r="BS56" s="112">
        <v>14</v>
      </c>
      <c r="BT56" s="112"/>
      <c r="BU56" s="112" t="s">
        <v>5588</v>
      </c>
    </row>
    <row r="57" spans="1:73">
      <c r="A57" s="105">
        <v>48</v>
      </c>
      <c r="B57" s="131" t="s">
        <v>3330</v>
      </c>
      <c r="C57" s="105">
        <v>12</v>
      </c>
      <c r="D57" s="105" t="s">
        <v>5934</v>
      </c>
      <c r="E57" s="105">
        <v>5</v>
      </c>
      <c r="F57" s="133" t="s">
        <v>3348</v>
      </c>
      <c r="G57" s="105" t="s">
        <v>6134</v>
      </c>
      <c r="H57" s="105" t="s">
        <v>3893</v>
      </c>
      <c r="I57" s="105" t="s">
        <v>6135</v>
      </c>
      <c r="J57" s="105" t="s">
        <v>6135</v>
      </c>
      <c r="K57" s="134" t="str">
        <f t="shared" si="10"/>
        <v>112.4</v>
      </c>
      <c r="L57" s="106">
        <v>112.414</v>
      </c>
      <c r="M57" s="106">
        <v>320.89999999999998</v>
      </c>
      <c r="N57" s="106">
        <v>765</v>
      </c>
      <c r="O57" s="107" t="s">
        <v>5590</v>
      </c>
      <c r="P57" s="106">
        <v>8.65</v>
      </c>
      <c r="Q57" s="135">
        <v>1.69</v>
      </c>
      <c r="R57" s="108">
        <v>8.9937000000000005</v>
      </c>
      <c r="S57" s="108">
        <v>16.908000000000001</v>
      </c>
      <c r="T57" s="108">
        <v>37.479999999999997</v>
      </c>
      <c r="U57" s="106">
        <f t="shared" si="1"/>
        <v>868</v>
      </c>
      <c r="V57" s="106">
        <f t="shared" si="1"/>
        <v>1631</v>
      </c>
      <c r="W57" s="106">
        <f t="shared" si="1"/>
        <v>3616</v>
      </c>
      <c r="X57" s="109" t="s">
        <v>3841</v>
      </c>
      <c r="Y57" s="106" t="str">
        <f t="shared" si="2"/>
        <v>&lt;0</v>
      </c>
      <c r="Z57" s="137" t="s">
        <v>3845</v>
      </c>
      <c r="AA57" s="110" t="s">
        <v>3845</v>
      </c>
      <c r="AB57" s="108" t="str">
        <f>CONCATENATE("[",B$45,"] ",E57,"s",MIN(A57-A$41,2)," ",E57-1,"d",MIN(A57-A$47,10))</f>
        <v>[Kr] 5s2 4d10</v>
      </c>
      <c r="AC57" s="108" t="str">
        <f t="shared" si="3"/>
        <v>[Kr] 5s2 4d10</v>
      </c>
      <c r="AD57" s="111">
        <v>1.71</v>
      </c>
      <c r="AE57" s="111">
        <v>0.95</v>
      </c>
      <c r="AF57" s="111">
        <v>1.48</v>
      </c>
      <c r="AG57" s="112"/>
      <c r="AH57" s="112"/>
      <c r="AI57" s="112">
        <v>151</v>
      </c>
      <c r="AJ57" s="112"/>
      <c r="AK57" s="112">
        <v>109</v>
      </c>
      <c r="AL57" s="112"/>
      <c r="AM57" s="111">
        <v>13.1</v>
      </c>
      <c r="AN57" s="111" t="s">
        <v>5570</v>
      </c>
      <c r="AO57" s="111" t="s">
        <v>6136</v>
      </c>
      <c r="AP57" s="111">
        <v>0.13800000000000001</v>
      </c>
      <c r="AQ57" s="111">
        <v>0.23</v>
      </c>
      <c r="AR57" s="111">
        <v>6.1920000000000002</v>
      </c>
      <c r="AS57" s="111">
        <v>99.57</v>
      </c>
      <c r="AT57" s="111">
        <v>96.8</v>
      </c>
      <c r="AU57" s="108">
        <v>0.15</v>
      </c>
      <c r="AV57" s="108">
        <v>1.1E-4</v>
      </c>
      <c r="AW57" s="108">
        <v>6.9999999999999994E-5</v>
      </c>
      <c r="AX57" s="113"/>
      <c r="AY57" s="112" t="s">
        <v>5938</v>
      </c>
      <c r="AZ57" s="112" t="s">
        <v>5901</v>
      </c>
      <c r="BA57" s="112" t="s">
        <v>5697</v>
      </c>
      <c r="BB57" s="112" t="s">
        <v>5940</v>
      </c>
      <c r="BC57" s="112">
        <v>2</v>
      </c>
      <c r="BD57" s="112" t="s">
        <v>6137</v>
      </c>
      <c r="BE57" s="112" t="s">
        <v>6138</v>
      </c>
      <c r="BF57" s="112" t="s">
        <v>5577</v>
      </c>
      <c r="BG57" s="112" t="s">
        <v>6139</v>
      </c>
      <c r="BH57" s="112" t="s">
        <v>6140</v>
      </c>
      <c r="BI57" s="112" t="s">
        <v>5577</v>
      </c>
      <c r="BJ57" s="112"/>
      <c r="BK57" s="112" t="s">
        <v>1205</v>
      </c>
      <c r="BL57" s="112" t="s">
        <v>6141</v>
      </c>
      <c r="BM57" s="112">
        <v>7.2</v>
      </c>
      <c r="BN57" s="112">
        <v>112</v>
      </c>
      <c r="BO57" s="112">
        <v>1817</v>
      </c>
      <c r="BP57" s="114">
        <v>0.20682587603184971</v>
      </c>
      <c r="BQ57" s="112">
        <v>-0.7</v>
      </c>
      <c r="BR57" s="112">
        <v>6</v>
      </c>
      <c r="BS57" s="112"/>
      <c r="BT57" s="112"/>
      <c r="BU57" s="112" t="s">
        <v>5617</v>
      </c>
    </row>
    <row r="58" spans="1:73">
      <c r="A58" s="105">
        <v>49</v>
      </c>
      <c r="B58" s="131" t="s">
        <v>3331</v>
      </c>
      <c r="C58" s="105">
        <v>13</v>
      </c>
      <c r="D58" s="105" t="s">
        <v>5618</v>
      </c>
      <c r="E58" s="105">
        <v>5</v>
      </c>
      <c r="F58" s="133" t="s">
        <v>3349</v>
      </c>
      <c r="G58" s="105" t="s">
        <v>3349</v>
      </c>
      <c r="H58" s="105" t="s">
        <v>3894</v>
      </c>
      <c r="I58" s="105" t="s">
        <v>6142</v>
      </c>
      <c r="J58" s="105" t="s">
        <v>6142</v>
      </c>
      <c r="K58" s="134" t="str">
        <f t="shared" si="10"/>
        <v>114.8</v>
      </c>
      <c r="L58" s="106">
        <v>114.818</v>
      </c>
      <c r="M58" s="106">
        <v>156.6</v>
      </c>
      <c r="N58" s="106">
        <v>2080</v>
      </c>
      <c r="O58" s="107" t="s">
        <v>5590</v>
      </c>
      <c r="P58" s="106">
        <v>7.31</v>
      </c>
      <c r="Q58" s="135">
        <v>1.78</v>
      </c>
      <c r="R58" s="108">
        <v>5.7864000000000004</v>
      </c>
      <c r="S58" s="108">
        <v>18.869</v>
      </c>
      <c r="T58" s="108">
        <v>28.03</v>
      </c>
      <c r="U58" s="106">
        <f t="shared" si="1"/>
        <v>558</v>
      </c>
      <c r="V58" s="106">
        <f t="shared" si="1"/>
        <v>1821</v>
      </c>
      <c r="W58" s="106">
        <f t="shared" si="1"/>
        <v>2704</v>
      </c>
      <c r="X58" s="109">
        <v>0.3</v>
      </c>
      <c r="Y58" s="106">
        <f t="shared" si="2"/>
        <v>29</v>
      </c>
      <c r="Z58" s="137" t="s">
        <v>3846</v>
      </c>
      <c r="AA58" s="110" t="s">
        <v>3846</v>
      </c>
      <c r="AB58" s="108" t="str">
        <f t="shared" ref="AB58:AB63" si="11">CONCATENATE("[",B$45,"] ",E58,"s",MIN(A58-A$41,2)," ",E58-1,"d",MIN(A58-A$47,10)," ",E58,"p",MIN(A58-A$57,6))</f>
        <v>[Kr] 5s2 4d10 5p1</v>
      </c>
      <c r="AC58" s="108" t="str">
        <f t="shared" si="3"/>
        <v>[Kr] 5s2 4d10 5p1</v>
      </c>
      <c r="AD58" s="111">
        <v>2</v>
      </c>
      <c r="AE58" s="111">
        <v>0.8</v>
      </c>
      <c r="AF58" s="111">
        <v>1.44</v>
      </c>
      <c r="AG58" s="112"/>
      <c r="AH58" s="112"/>
      <c r="AI58" s="112">
        <v>167</v>
      </c>
      <c r="AJ58" s="112"/>
      <c r="AK58" s="112"/>
      <c r="AL58" s="112">
        <v>94</v>
      </c>
      <c r="AM58" s="111">
        <v>15.7</v>
      </c>
      <c r="AN58" s="111" t="s">
        <v>6143</v>
      </c>
      <c r="AO58" s="111" t="s">
        <v>6144</v>
      </c>
      <c r="AP58" s="111">
        <v>0.11600000000000001</v>
      </c>
      <c r="AQ58" s="111">
        <v>0.23</v>
      </c>
      <c r="AR58" s="111">
        <v>3.2629999999999999</v>
      </c>
      <c r="AS58" s="111">
        <v>231.5</v>
      </c>
      <c r="AT58" s="111">
        <v>81.599999999999994</v>
      </c>
      <c r="AU58" s="108">
        <v>0.25</v>
      </c>
      <c r="AV58" s="108">
        <v>2E-3</v>
      </c>
      <c r="AW58" s="108"/>
      <c r="AX58" s="113"/>
      <c r="AY58" s="112" t="s">
        <v>6145</v>
      </c>
      <c r="AZ58" s="112" t="s">
        <v>5801</v>
      </c>
      <c r="BA58" s="112" t="s">
        <v>5697</v>
      </c>
      <c r="BB58" s="112" t="s">
        <v>6146</v>
      </c>
      <c r="BC58" s="112">
        <v>1.2</v>
      </c>
      <c r="BD58" s="112" t="s">
        <v>6147</v>
      </c>
      <c r="BE58" s="112" t="s">
        <v>6148</v>
      </c>
      <c r="BF58" s="112"/>
      <c r="BG58" s="112" t="s">
        <v>6149</v>
      </c>
      <c r="BH58" s="112" t="s">
        <v>6150</v>
      </c>
      <c r="BI58" s="112" t="s">
        <v>5577</v>
      </c>
      <c r="BJ58" s="112"/>
      <c r="BK58" s="112" t="s">
        <v>6151</v>
      </c>
      <c r="BL58" s="112" t="s">
        <v>6152</v>
      </c>
      <c r="BM58" s="112">
        <v>9.6999999999999993</v>
      </c>
      <c r="BN58" s="112">
        <v>243</v>
      </c>
      <c r="BO58" s="112">
        <v>1863</v>
      </c>
      <c r="BP58" s="114">
        <v>-0.7351821769904634</v>
      </c>
      <c r="BQ58" s="112">
        <v>-1</v>
      </c>
      <c r="BR58" s="112">
        <v>120</v>
      </c>
      <c r="BS58" s="112"/>
      <c r="BT58" s="112"/>
      <c r="BU58" s="112" t="s">
        <v>5588</v>
      </c>
    </row>
    <row r="59" spans="1:73">
      <c r="A59" s="105">
        <v>50</v>
      </c>
      <c r="B59" s="131" t="s">
        <v>3332</v>
      </c>
      <c r="C59" s="105">
        <v>14</v>
      </c>
      <c r="D59" s="105" t="s">
        <v>5634</v>
      </c>
      <c r="E59" s="105">
        <v>5</v>
      </c>
      <c r="F59" s="133" t="s">
        <v>3350</v>
      </c>
      <c r="G59" s="105" t="s">
        <v>6153</v>
      </c>
      <c r="H59" s="105" t="s">
        <v>6154</v>
      </c>
      <c r="I59" s="105" t="s">
        <v>6155</v>
      </c>
      <c r="J59" s="105" t="s">
        <v>6156</v>
      </c>
      <c r="K59" s="134" t="str">
        <f t="shared" si="10"/>
        <v>118.7</v>
      </c>
      <c r="L59" s="106">
        <v>118.71</v>
      </c>
      <c r="M59" s="106">
        <v>232</v>
      </c>
      <c r="N59" s="106">
        <v>2270</v>
      </c>
      <c r="O59" s="107" t="s">
        <v>5590</v>
      </c>
      <c r="P59" s="106">
        <v>7.31</v>
      </c>
      <c r="Q59" s="135">
        <v>1.96</v>
      </c>
      <c r="R59" s="108">
        <v>7.3437999999999999</v>
      </c>
      <c r="S59" s="108">
        <v>14.632</v>
      </c>
      <c r="T59" s="108">
        <v>30.501999999999999</v>
      </c>
      <c r="U59" s="106">
        <f t="shared" si="1"/>
        <v>709</v>
      </c>
      <c r="V59" s="106">
        <f t="shared" si="1"/>
        <v>1412</v>
      </c>
      <c r="W59" s="106">
        <f t="shared" si="1"/>
        <v>2943</v>
      </c>
      <c r="X59" s="109">
        <v>1.1100000000000001</v>
      </c>
      <c r="Y59" s="106">
        <f t="shared" si="2"/>
        <v>107</v>
      </c>
      <c r="Z59" s="137" t="s">
        <v>3873</v>
      </c>
      <c r="AA59" s="110" t="s">
        <v>3873</v>
      </c>
      <c r="AB59" s="108" t="str">
        <f t="shared" si="11"/>
        <v>[Kr] 5s2 4d10 5p2</v>
      </c>
      <c r="AC59" s="108" t="str">
        <f t="shared" si="3"/>
        <v>[Kr] 5s2 4d10 5p2</v>
      </c>
      <c r="AD59" s="111">
        <v>1.72</v>
      </c>
      <c r="AE59" s="111">
        <v>0.71</v>
      </c>
      <c r="AF59" s="111">
        <v>1.41</v>
      </c>
      <c r="AG59" s="112"/>
      <c r="AH59" s="112"/>
      <c r="AI59" s="112">
        <v>140.5</v>
      </c>
      <c r="AJ59" s="112"/>
      <c r="AK59" s="112"/>
      <c r="AL59" s="112"/>
      <c r="AM59" s="111">
        <v>16.3</v>
      </c>
      <c r="AN59" s="111" t="s">
        <v>6143</v>
      </c>
      <c r="AO59" s="111" t="s">
        <v>6157</v>
      </c>
      <c r="AP59" s="111">
        <v>9.1700000000000004E-2</v>
      </c>
      <c r="AQ59" s="111">
        <v>0.22700000000000001</v>
      </c>
      <c r="AR59" s="111">
        <v>7.0289999999999999</v>
      </c>
      <c r="AS59" s="111">
        <v>295.8</v>
      </c>
      <c r="AT59" s="111">
        <v>66.599999999999994</v>
      </c>
      <c r="AU59" s="108">
        <v>2.2999999999999998</v>
      </c>
      <c r="AV59" s="108">
        <v>3.9999999999999998E-6</v>
      </c>
      <c r="AW59" s="108">
        <v>2.0000000000000002E-5</v>
      </c>
      <c r="AX59" s="113"/>
      <c r="AY59" s="112" t="s">
        <v>6158</v>
      </c>
      <c r="AZ59" s="112" t="s">
        <v>5801</v>
      </c>
      <c r="BA59" s="112" t="s">
        <v>6159</v>
      </c>
      <c r="BB59" s="112" t="s">
        <v>6160</v>
      </c>
      <c r="BC59" s="112">
        <v>1.65</v>
      </c>
      <c r="BD59" s="112" t="s">
        <v>6161</v>
      </c>
      <c r="BE59" s="112" t="s">
        <v>6162</v>
      </c>
      <c r="BF59" s="112" t="s">
        <v>5577</v>
      </c>
      <c r="BG59" s="112" t="s">
        <v>5577</v>
      </c>
      <c r="BH59" s="112" t="s">
        <v>6163</v>
      </c>
      <c r="BI59" s="112" t="s">
        <v>6164</v>
      </c>
      <c r="BJ59" s="112" t="s">
        <v>6165</v>
      </c>
      <c r="BK59" s="112" t="s">
        <v>6166</v>
      </c>
      <c r="BL59" s="112" t="s">
        <v>6167</v>
      </c>
      <c r="BM59" s="112">
        <v>7.7</v>
      </c>
      <c r="BN59" s="112">
        <v>302</v>
      </c>
      <c r="BO59" s="112"/>
      <c r="BP59" s="114">
        <v>0.58206336291170868</v>
      </c>
      <c r="BQ59" s="112">
        <v>0.3</v>
      </c>
      <c r="BR59" s="112">
        <v>8</v>
      </c>
      <c r="BS59" s="112">
        <v>0.83</v>
      </c>
      <c r="BT59" s="112"/>
      <c r="BU59" s="112" t="s">
        <v>5588</v>
      </c>
    </row>
    <row r="60" spans="1:73">
      <c r="A60" s="105">
        <v>51</v>
      </c>
      <c r="B60" s="131" t="s">
        <v>3333</v>
      </c>
      <c r="C60" s="105">
        <v>15</v>
      </c>
      <c r="D60" s="105" t="s">
        <v>5651</v>
      </c>
      <c r="E60" s="105">
        <v>5</v>
      </c>
      <c r="F60" s="133" t="s">
        <v>3351</v>
      </c>
      <c r="G60" s="105" t="s">
        <v>6168</v>
      </c>
      <c r="H60" s="105" t="s">
        <v>6169</v>
      </c>
      <c r="I60" s="105" t="s">
        <v>6170</v>
      </c>
      <c r="J60" s="105" t="s">
        <v>6170</v>
      </c>
      <c r="K60" s="134" t="str">
        <f t="shared" si="10"/>
        <v>121.8</v>
      </c>
      <c r="L60" s="106">
        <v>121.76</v>
      </c>
      <c r="M60" s="106">
        <v>631</v>
      </c>
      <c r="N60" s="106">
        <v>1950</v>
      </c>
      <c r="O60" s="107" t="s">
        <v>5590</v>
      </c>
      <c r="P60" s="106">
        <v>6.69</v>
      </c>
      <c r="Q60" s="135">
        <v>2.0499999999999998</v>
      </c>
      <c r="R60" s="108">
        <v>8.64</v>
      </c>
      <c r="S60" s="108">
        <v>16.53</v>
      </c>
      <c r="T60" s="108">
        <v>25.3</v>
      </c>
      <c r="U60" s="106">
        <f t="shared" si="1"/>
        <v>834</v>
      </c>
      <c r="V60" s="106">
        <f t="shared" si="1"/>
        <v>1595</v>
      </c>
      <c r="W60" s="106">
        <f t="shared" si="1"/>
        <v>2441</v>
      </c>
      <c r="X60" s="109">
        <v>1.07</v>
      </c>
      <c r="Y60" s="106">
        <f t="shared" si="2"/>
        <v>103</v>
      </c>
      <c r="Z60" s="137" t="s">
        <v>3895</v>
      </c>
      <c r="AA60" s="110" t="s">
        <v>3895</v>
      </c>
      <c r="AB60" s="108" t="str">
        <f t="shared" si="11"/>
        <v>[Kr] 5s2 4d10 5p3</v>
      </c>
      <c r="AC60" s="108" t="str">
        <f t="shared" si="3"/>
        <v>[Kr] 5s2 4d10 5p3</v>
      </c>
      <c r="AD60" s="111">
        <v>1.53</v>
      </c>
      <c r="AE60" s="111">
        <v>0.76</v>
      </c>
      <c r="AF60" s="111">
        <v>1.4</v>
      </c>
      <c r="AG60" s="112"/>
      <c r="AH60" s="112"/>
      <c r="AI60" s="112">
        <v>140</v>
      </c>
      <c r="AJ60" s="112"/>
      <c r="AK60" s="112"/>
      <c r="AL60" s="112">
        <v>90</v>
      </c>
      <c r="AM60" s="111">
        <v>18.23</v>
      </c>
      <c r="AN60" s="111" t="s">
        <v>5622</v>
      </c>
      <c r="AO60" s="111" t="s">
        <v>6171</v>
      </c>
      <c r="AP60" s="111">
        <v>2.8799999999999999E-2</v>
      </c>
      <c r="AQ60" s="111">
        <v>0.21</v>
      </c>
      <c r="AR60" s="111">
        <v>19.87</v>
      </c>
      <c r="AS60" s="111">
        <v>77.14</v>
      </c>
      <c r="AT60" s="111">
        <v>24.3</v>
      </c>
      <c r="AU60" s="108">
        <v>0.2</v>
      </c>
      <c r="AV60" s="108">
        <v>2.4000000000000001E-4</v>
      </c>
      <c r="AW60" s="108"/>
      <c r="AX60" s="113"/>
      <c r="AY60" s="112" t="s">
        <v>6172</v>
      </c>
      <c r="AZ60" s="112" t="s">
        <v>5901</v>
      </c>
      <c r="BA60" s="112" t="s">
        <v>6173</v>
      </c>
      <c r="BB60" s="112" t="s">
        <v>5622</v>
      </c>
      <c r="BC60" s="112">
        <v>3.15</v>
      </c>
      <c r="BD60" s="112" t="s">
        <v>6174</v>
      </c>
      <c r="BE60" s="112" t="s">
        <v>6175</v>
      </c>
      <c r="BF60" s="112" t="s">
        <v>5577</v>
      </c>
      <c r="BG60" s="112" t="s">
        <v>5577</v>
      </c>
      <c r="BH60" s="112" t="s">
        <v>6176</v>
      </c>
      <c r="BI60" s="112" t="s">
        <v>5577</v>
      </c>
      <c r="BJ60" s="112" t="s">
        <v>6177</v>
      </c>
      <c r="BK60" s="112" t="s">
        <v>6178</v>
      </c>
      <c r="BL60" s="112" t="s">
        <v>6179</v>
      </c>
      <c r="BM60" s="112">
        <v>6.6</v>
      </c>
      <c r="BN60" s="112">
        <v>262</v>
      </c>
      <c r="BO60" s="112">
        <v>1600</v>
      </c>
      <c r="BP60" s="114">
        <v>-0.51004152057516527</v>
      </c>
      <c r="BQ60" s="112">
        <v>-0.7</v>
      </c>
      <c r="BR60" s="112">
        <v>4.5</v>
      </c>
      <c r="BS60" s="112">
        <v>0.44</v>
      </c>
      <c r="BT60" s="112"/>
      <c r="BU60" s="112" t="s">
        <v>5588</v>
      </c>
    </row>
    <row r="61" spans="1:73">
      <c r="A61" s="105">
        <v>52</v>
      </c>
      <c r="B61" s="131" t="s">
        <v>3334</v>
      </c>
      <c r="C61" s="105">
        <v>16</v>
      </c>
      <c r="D61" s="105" t="s">
        <v>5663</v>
      </c>
      <c r="E61" s="105">
        <v>5</v>
      </c>
      <c r="F61" s="133" t="s">
        <v>3352</v>
      </c>
      <c r="G61" s="105" t="s">
        <v>6180</v>
      </c>
      <c r="H61" s="105" t="s">
        <v>6181</v>
      </c>
      <c r="I61" s="105" t="s">
        <v>6182</v>
      </c>
      <c r="J61" s="105" t="s">
        <v>6183</v>
      </c>
      <c r="K61" s="134" t="str">
        <f t="shared" si="10"/>
        <v>127.6</v>
      </c>
      <c r="L61" s="106">
        <v>127.6</v>
      </c>
      <c r="M61" s="106">
        <v>449.5</v>
      </c>
      <c r="N61" s="106">
        <v>989.8</v>
      </c>
      <c r="O61" s="107" t="s">
        <v>5590</v>
      </c>
      <c r="P61" s="106">
        <v>6.24</v>
      </c>
      <c r="Q61" s="135">
        <v>2.1</v>
      </c>
      <c r="R61" s="108">
        <v>9.0096000000000007</v>
      </c>
      <c r="S61" s="108">
        <v>18.600000000000001</v>
      </c>
      <c r="T61" s="108">
        <v>27.96</v>
      </c>
      <c r="U61" s="106">
        <f t="shared" si="1"/>
        <v>869</v>
      </c>
      <c r="V61" s="106">
        <f t="shared" si="1"/>
        <v>1795</v>
      </c>
      <c r="W61" s="106">
        <f t="shared" si="1"/>
        <v>2698</v>
      </c>
      <c r="X61" s="109">
        <v>1.97</v>
      </c>
      <c r="Y61" s="106">
        <f t="shared" si="2"/>
        <v>190</v>
      </c>
      <c r="Z61" s="137" t="s">
        <v>3896</v>
      </c>
      <c r="AA61" s="110" t="s">
        <v>3849</v>
      </c>
      <c r="AB61" s="108" t="str">
        <f t="shared" si="11"/>
        <v>[Kr] 5s2 4d10 5p4</v>
      </c>
      <c r="AC61" s="108" t="str">
        <f t="shared" si="3"/>
        <v>[Kr] 5s2 4d10 5p4</v>
      </c>
      <c r="AD61" s="111">
        <v>1.43</v>
      </c>
      <c r="AE61" s="111">
        <v>0.97</v>
      </c>
      <c r="AF61" s="111">
        <v>1.36</v>
      </c>
      <c r="AG61" s="112">
        <v>207</v>
      </c>
      <c r="AH61" s="112"/>
      <c r="AI61" s="112">
        <v>142</v>
      </c>
      <c r="AJ61" s="112"/>
      <c r="AK61" s="112"/>
      <c r="AL61" s="112"/>
      <c r="AM61" s="111">
        <v>20.5</v>
      </c>
      <c r="AN61" s="111" t="s">
        <v>5570</v>
      </c>
      <c r="AO61" s="111" t="s">
        <v>6184</v>
      </c>
      <c r="AP61" s="111">
        <v>1.9999999999999999E-6</v>
      </c>
      <c r="AQ61" s="111">
        <v>0.2</v>
      </c>
      <c r="AR61" s="111">
        <v>17.489999999999998</v>
      </c>
      <c r="AS61" s="111">
        <v>52.55</v>
      </c>
      <c r="AT61" s="111">
        <v>2.35</v>
      </c>
      <c r="AU61" s="108">
        <v>1E-3</v>
      </c>
      <c r="AV61" s="108"/>
      <c r="AW61" s="108"/>
      <c r="AX61" s="113"/>
      <c r="AY61" s="112" t="s">
        <v>6145</v>
      </c>
      <c r="AZ61" s="112" t="s">
        <v>5594</v>
      </c>
      <c r="BA61" s="112" t="s">
        <v>5735</v>
      </c>
      <c r="BB61" s="112" t="s">
        <v>5991</v>
      </c>
      <c r="BC61" s="112">
        <v>2.2999999999999998</v>
      </c>
      <c r="BD61" s="112" t="s">
        <v>6185</v>
      </c>
      <c r="BE61" s="112" t="s">
        <v>6186</v>
      </c>
      <c r="BF61" s="112" t="s">
        <v>5577</v>
      </c>
      <c r="BG61" s="112" t="s">
        <v>5577</v>
      </c>
      <c r="BH61" s="112" t="s">
        <v>6187</v>
      </c>
      <c r="BI61" s="112"/>
      <c r="BJ61" s="112" t="s">
        <v>6188</v>
      </c>
      <c r="BK61" s="112" t="s">
        <v>6189</v>
      </c>
      <c r="BL61" s="112" t="s">
        <v>6190</v>
      </c>
      <c r="BM61" s="112">
        <v>5.5</v>
      </c>
      <c r="BN61" s="112">
        <v>197</v>
      </c>
      <c r="BO61" s="112">
        <v>1783</v>
      </c>
      <c r="BP61" s="114">
        <v>0.6821450763738317</v>
      </c>
      <c r="BQ61" s="112">
        <v>-3</v>
      </c>
      <c r="BR61" s="112">
        <v>24</v>
      </c>
      <c r="BS61" s="112"/>
      <c r="BT61" s="112" t="s">
        <v>5617</v>
      </c>
      <c r="BU61" s="112" t="s">
        <v>5588</v>
      </c>
    </row>
    <row r="62" spans="1:73">
      <c r="A62" s="105">
        <v>53</v>
      </c>
      <c r="B62" s="131" t="s">
        <v>3335</v>
      </c>
      <c r="C62" s="105">
        <v>17</v>
      </c>
      <c r="D62" s="105" t="s">
        <v>5673</v>
      </c>
      <c r="E62" s="105">
        <v>5</v>
      </c>
      <c r="F62" s="133" t="s">
        <v>3353</v>
      </c>
      <c r="G62" s="105" t="s">
        <v>6191</v>
      </c>
      <c r="H62" s="105" t="s">
        <v>6192</v>
      </c>
      <c r="I62" s="105" t="s">
        <v>6193</v>
      </c>
      <c r="J62" s="105" t="s">
        <v>6194</v>
      </c>
      <c r="K62" s="134" t="str">
        <f t="shared" si="10"/>
        <v>126.9</v>
      </c>
      <c r="L62" s="106">
        <v>126.90447</v>
      </c>
      <c r="M62" s="106">
        <v>113.5</v>
      </c>
      <c r="N62" s="106">
        <v>184</v>
      </c>
      <c r="O62" s="107" t="s">
        <v>5590</v>
      </c>
      <c r="P62" s="106">
        <v>4.93</v>
      </c>
      <c r="Q62" s="135">
        <v>2.66</v>
      </c>
      <c r="R62" s="108">
        <v>10.4513</v>
      </c>
      <c r="S62" s="108">
        <v>19.131</v>
      </c>
      <c r="T62" s="108">
        <v>33</v>
      </c>
      <c r="U62" s="106">
        <f t="shared" si="1"/>
        <v>1008</v>
      </c>
      <c r="V62" s="106">
        <f t="shared" si="1"/>
        <v>1846</v>
      </c>
      <c r="W62" s="106">
        <f t="shared" si="1"/>
        <v>3184</v>
      </c>
      <c r="X62" s="109">
        <v>3.06</v>
      </c>
      <c r="Y62" s="106">
        <f t="shared" si="2"/>
        <v>295</v>
      </c>
      <c r="Z62" s="137" t="s">
        <v>3897</v>
      </c>
      <c r="AA62" s="110" t="s">
        <v>3850</v>
      </c>
      <c r="AB62" s="108" t="str">
        <f t="shared" si="11"/>
        <v>[Kr] 5s2 4d10 5p5</v>
      </c>
      <c r="AC62" s="108" t="str">
        <f t="shared" si="3"/>
        <v>[Kr] 5s2 4d10 5p5</v>
      </c>
      <c r="AD62" s="111">
        <v>1.32</v>
      </c>
      <c r="AE62" s="111">
        <v>2.2000000000000002</v>
      </c>
      <c r="AF62" s="111">
        <v>1.33</v>
      </c>
      <c r="AG62" s="112"/>
      <c r="AH62" s="112">
        <v>206</v>
      </c>
      <c r="AI62" s="112">
        <v>133</v>
      </c>
      <c r="AJ62" s="112"/>
      <c r="AK62" s="112"/>
      <c r="AL62" s="112"/>
      <c r="AM62" s="111">
        <v>25.74</v>
      </c>
      <c r="AN62" s="111" t="s">
        <v>5765</v>
      </c>
      <c r="AO62" s="111" t="s">
        <v>2331</v>
      </c>
      <c r="AP62" s="111">
        <v>7.9999999999999998E-16</v>
      </c>
      <c r="AQ62" s="111">
        <v>0.214</v>
      </c>
      <c r="AR62" s="111">
        <v>7.8239999999999998</v>
      </c>
      <c r="AS62" s="111">
        <v>20.751999999999999</v>
      </c>
      <c r="AT62" s="111">
        <v>0.44900000000000001</v>
      </c>
      <c r="AU62" s="108">
        <v>0.45</v>
      </c>
      <c r="AV62" s="108">
        <v>0.06</v>
      </c>
      <c r="AW62" s="108">
        <v>2.0000000000000002E-5</v>
      </c>
      <c r="AX62" s="113"/>
      <c r="AY62" s="112" t="s">
        <v>6195</v>
      </c>
      <c r="AZ62" s="112" t="s">
        <v>6196</v>
      </c>
      <c r="BA62" s="112" t="s">
        <v>6197</v>
      </c>
      <c r="BB62" s="112" t="s">
        <v>6198</v>
      </c>
      <c r="BC62" s="112"/>
      <c r="BD62" s="112" t="s">
        <v>6199</v>
      </c>
      <c r="BE62" s="112" t="s">
        <v>5577</v>
      </c>
      <c r="BF62" s="112" t="s">
        <v>6200</v>
      </c>
      <c r="BG62" s="112" t="s">
        <v>5577</v>
      </c>
      <c r="BH62" s="112" t="s">
        <v>6201</v>
      </c>
      <c r="BI62" s="112" t="s">
        <v>6202</v>
      </c>
      <c r="BJ62" s="112" t="s">
        <v>2219</v>
      </c>
      <c r="BK62" s="112" t="s">
        <v>6203</v>
      </c>
      <c r="BL62" s="112" t="s">
        <v>6204</v>
      </c>
      <c r="BM62" s="112">
        <v>5</v>
      </c>
      <c r="BN62" s="112">
        <v>107</v>
      </c>
      <c r="BO62" s="112">
        <v>1811</v>
      </c>
      <c r="BP62" s="114">
        <v>-4.5757490560675115E-2</v>
      </c>
      <c r="BQ62" s="112">
        <v>-0.3</v>
      </c>
      <c r="BR62" s="112">
        <v>8.3000000000000007</v>
      </c>
      <c r="BS62" s="112"/>
      <c r="BT62" s="112" t="s">
        <v>5617</v>
      </c>
      <c r="BU62" s="112" t="s">
        <v>5588</v>
      </c>
    </row>
    <row r="63" spans="1:73">
      <c r="A63" s="105">
        <v>54</v>
      </c>
      <c r="B63" s="131" t="s">
        <v>3336</v>
      </c>
      <c r="C63" s="105">
        <v>18</v>
      </c>
      <c r="D63" s="105" t="s">
        <v>5580</v>
      </c>
      <c r="E63" s="105">
        <v>5</v>
      </c>
      <c r="F63" s="133" t="s">
        <v>3354</v>
      </c>
      <c r="G63" s="105" t="s">
        <v>3354</v>
      </c>
      <c r="H63" s="105" t="s">
        <v>6205</v>
      </c>
      <c r="I63" s="105" t="s">
        <v>6206</v>
      </c>
      <c r="J63" s="105" t="s">
        <v>6207</v>
      </c>
      <c r="K63" s="134" t="str">
        <f t="shared" si="10"/>
        <v>131.3</v>
      </c>
      <c r="L63" s="106">
        <v>131.29300000000001</v>
      </c>
      <c r="M63" s="106">
        <v>-111.8</v>
      </c>
      <c r="N63" s="106">
        <v>-107.1</v>
      </c>
      <c r="O63" s="107" t="s">
        <v>5568</v>
      </c>
      <c r="P63" s="106">
        <v>5.8900000000000003E-3</v>
      </c>
      <c r="Q63" s="135">
        <v>2.6</v>
      </c>
      <c r="R63" s="108">
        <v>12.129899999999999</v>
      </c>
      <c r="S63" s="108">
        <v>21.21</v>
      </c>
      <c r="T63" s="108">
        <v>32.1</v>
      </c>
      <c r="U63" s="106">
        <f t="shared" si="1"/>
        <v>1170</v>
      </c>
      <c r="V63" s="106">
        <f t="shared" si="1"/>
        <v>2046</v>
      </c>
      <c r="W63" s="106">
        <f t="shared" si="1"/>
        <v>3097</v>
      </c>
      <c r="X63" s="109" t="s">
        <v>3841</v>
      </c>
      <c r="Y63" s="106" t="str">
        <f t="shared" si="2"/>
        <v>&lt;0</v>
      </c>
      <c r="Z63" s="137" t="s">
        <v>3842</v>
      </c>
      <c r="AA63" s="110"/>
      <c r="AB63" s="108" t="str">
        <f t="shared" si="11"/>
        <v>[Kr] 5s2 4d10 5p6</v>
      </c>
      <c r="AC63" s="108" t="str">
        <f t="shared" si="3"/>
        <v>[Kr] 5s2 4d10 5p6</v>
      </c>
      <c r="AD63" s="111">
        <v>1.24</v>
      </c>
      <c r="AE63" s="111" t="s">
        <v>3839</v>
      </c>
      <c r="AF63" s="111">
        <v>1.31</v>
      </c>
      <c r="AG63" s="112"/>
      <c r="AH63" s="112"/>
      <c r="AI63" s="112">
        <v>131</v>
      </c>
      <c r="AJ63" s="112"/>
      <c r="AK63" s="112"/>
      <c r="AL63" s="112"/>
      <c r="AM63" s="111">
        <v>37.299999999999997</v>
      </c>
      <c r="AN63" s="111" t="s">
        <v>5689</v>
      </c>
      <c r="AO63" s="111" t="s">
        <v>6208</v>
      </c>
      <c r="AP63" s="111" t="s">
        <v>3839</v>
      </c>
      <c r="AQ63" s="111">
        <v>0.158</v>
      </c>
      <c r="AR63" s="111">
        <v>2.2970000000000002</v>
      </c>
      <c r="AS63" s="111">
        <v>12.635999999999999</v>
      </c>
      <c r="AT63" s="111">
        <v>5.6899999999999997E-3</v>
      </c>
      <c r="AU63" s="108">
        <v>3.0000000000000001E-5</v>
      </c>
      <c r="AV63" s="108">
        <v>5.0000000000000002E-5</v>
      </c>
      <c r="AW63" s="108"/>
      <c r="AX63" s="113"/>
      <c r="AY63" s="112" t="s">
        <v>5657</v>
      </c>
      <c r="AZ63" s="112" t="s">
        <v>5572</v>
      </c>
      <c r="BA63" s="112" t="s">
        <v>6013</v>
      </c>
      <c r="BB63" s="112" t="s">
        <v>5691</v>
      </c>
      <c r="BC63" s="112"/>
      <c r="BD63" s="112" t="s">
        <v>6209</v>
      </c>
      <c r="BE63" s="112" t="s">
        <v>5577</v>
      </c>
      <c r="BF63" s="112" t="s">
        <v>5577</v>
      </c>
      <c r="BG63" s="112" t="s">
        <v>5577</v>
      </c>
      <c r="BH63" s="112" t="s">
        <v>5577</v>
      </c>
      <c r="BI63" s="112" t="s">
        <v>5577</v>
      </c>
      <c r="BJ63" s="112" t="s">
        <v>5577</v>
      </c>
      <c r="BK63" s="112" t="s">
        <v>6210</v>
      </c>
      <c r="BL63" s="112" t="s">
        <v>5577</v>
      </c>
      <c r="BM63" s="112">
        <v>4</v>
      </c>
      <c r="BN63" s="112">
        <v>0</v>
      </c>
      <c r="BO63" s="112">
        <v>1898</v>
      </c>
      <c r="BP63" s="114">
        <v>0.67209785793571741</v>
      </c>
      <c r="BQ63" s="112">
        <v>-4.5</v>
      </c>
      <c r="BR63" s="112">
        <v>120</v>
      </c>
      <c r="BS63" s="112"/>
      <c r="BT63" s="112" t="s">
        <v>5588</v>
      </c>
      <c r="BU63" s="112" t="s">
        <v>5588</v>
      </c>
    </row>
    <row r="64" spans="1:73">
      <c r="A64" s="105">
        <v>55</v>
      </c>
      <c r="B64" s="131" t="s">
        <v>3356</v>
      </c>
      <c r="C64" s="105">
        <v>1</v>
      </c>
      <c r="D64" s="105" t="s">
        <v>5563</v>
      </c>
      <c r="E64" s="105">
        <v>6</v>
      </c>
      <c r="F64" s="133" t="s">
        <v>3372</v>
      </c>
      <c r="G64" s="105" t="s">
        <v>6211</v>
      </c>
      <c r="H64" s="105" t="s">
        <v>6212</v>
      </c>
      <c r="I64" s="105" t="s">
        <v>6213</v>
      </c>
      <c r="J64" s="105" t="s">
        <v>6213</v>
      </c>
      <c r="K64" s="134" t="str">
        <f t="shared" si="10"/>
        <v>132.9</v>
      </c>
      <c r="L64" s="106">
        <v>132.90545195999999</v>
      </c>
      <c r="M64" s="106">
        <v>28.4</v>
      </c>
      <c r="N64" s="106">
        <v>669</v>
      </c>
      <c r="O64" s="107" t="s">
        <v>5590</v>
      </c>
      <c r="P64" s="106">
        <v>1.87</v>
      </c>
      <c r="Q64" s="135">
        <v>0.79</v>
      </c>
      <c r="R64" s="108">
        <v>3.8938999999999999</v>
      </c>
      <c r="S64" s="108">
        <v>25.1</v>
      </c>
      <c r="T64" s="108"/>
      <c r="U64" s="106">
        <f t="shared" si="1"/>
        <v>376</v>
      </c>
      <c r="V64" s="106">
        <f t="shared" si="1"/>
        <v>2422</v>
      </c>
      <c r="W64" s="106" t="str">
        <f t="shared" si="1"/>
        <v/>
      </c>
      <c r="X64" s="109">
        <v>0.47</v>
      </c>
      <c r="Y64" s="106">
        <f t="shared" si="2"/>
        <v>45</v>
      </c>
      <c r="Z64" s="137" t="s">
        <v>3844</v>
      </c>
      <c r="AA64" s="110" t="s">
        <v>3844</v>
      </c>
      <c r="AB64" s="108" t="str">
        <f>CONCATENATE("[",B$63,"] ",E64,"s",MIN(A64-A$63,2))</f>
        <v>[Xe] 6s1</v>
      </c>
      <c r="AC64" s="108" t="str">
        <f t="shared" si="3"/>
        <v>[Xe] 6s1</v>
      </c>
      <c r="AD64" s="111">
        <v>3.34</v>
      </c>
      <c r="AE64" s="111">
        <v>1.74</v>
      </c>
      <c r="AF64" s="111">
        <v>2.35</v>
      </c>
      <c r="AG64" s="112"/>
      <c r="AH64" s="112"/>
      <c r="AI64" s="112">
        <v>265</v>
      </c>
      <c r="AJ64" s="112">
        <v>181</v>
      </c>
      <c r="AK64" s="112"/>
      <c r="AL64" s="112"/>
      <c r="AM64" s="111">
        <v>71.069999999999993</v>
      </c>
      <c r="AN64" s="111" t="s">
        <v>5591</v>
      </c>
      <c r="AO64" s="111" t="s">
        <v>6214</v>
      </c>
      <c r="AP64" s="111">
        <v>4.8899999999999999E-2</v>
      </c>
      <c r="AQ64" s="111">
        <v>0.24</v>
      </c>
      <c r="AR64" s="111">
        <v>2.0920000000000001</v>
      </c>
      <c r="AS64" s="111">
        <v>67.739999999999995</v>
      </c>
      <c r="AT64" s="111">
        <v>59</v>
      </c>
      <c r="AU64" s="108">
        <v>3</v>
      </c>
      <c r="AV64" s="108">
        <v>2.9999999999999997E-4</v>
      </c>
      <c r="AW64" s="108">
        <v>1.9999999999999999E-6</v>
      </c>
      <c r="AX64" s="113"/>
      <c r="AY64" s="112" t="s">
        <v>6017</v>
      </c>
      <c r="AZ64" s="112" t="s">
        <v>6215</v>
      </c>
      <c r="BA64" s="112" t="s">
        <v>6216</v>
      </c>
      <c r="BB64" s="112" t="s">
        <v>5596</v>
      </c>
      <c r="BC64" s="112">
        <v>0.2</v>
      </c>
      <c r="BD64" s="112" t="s">
        <v>6217</v>
      </c>
      <c r="BE64" s="112" t="s">
        <v>6218</v>
      </c>
      <c r="BF64" s="112" t="s">
        <v>6219</v>
      </c>
      <c r="BG64" s="112" t="s">
        <v>6220</v>
      </c>
      <c r="BH64" s="112" t="s">
        <v>6221</v>
      </c>
      <c r="BI64" s="112" t="s">
        <v>6219</v>
      </c>
      <c r="BJ64" s="112" t="s">
        <v>6222</v>
      </c>
      <c r="BK64" s="112" t="s">
        <v>6223</v>
      </c>
      <c r="BL64" s="112" t="s">
        <v>1449</v>
      </c>
      <c r="BM64" s="112">
        <v>59.6</v>
      </c>
      <c r="BN64" s="112">
        <v>79</v>
      </c>
      <c r="BO64" s="112">
        <v>1860</v>
      </c>
      <c r="BP64" s="114">
        <v>-0.42945706011810247</v>
      </c>
      <c r="BQ64" s="112">
        <v>0</v>
      </c>
      <c r="BR64" s="112">
        <v>1100</v>
      </c>
      <c r="BS64" s="112"/>
      <c r="BT64" s="112"/>
      <c r="BU64" s="112"/>
    </row>
    <row r="65" spans="1:73">
      <c r="A65" s="105">
        <v>56</v>
      </c>
      <c r="B65" s="131" t="s">
        <v>3357</v>
      </c>
      <c r="C65" s="105">
        <v>2</v>
      </c>
      <c r="D65" s="105" t="s">
        <v>5603</v>
      </c>
      <c r="E65" s="105">
        <v>6</v>
      </c>
      <c r="F65" s="133" t="s">
        <v>3373</v>
      </c>
      <c r="G65" s="105" t="s">
        <v>3373</v>
      </c>
      <c r="H65" s="105" t="s">
        <v>6224</v>
      </c>
      <c r="I65" s="105" t="s">
        <v>6225</v>
      </c>
      <c r="J65" s="105" t="s">
        <v>6225</v>
      </c>
      <c r="K65" s="134" t="str">
        <f t="shared" si="10"/>
        <v>137.3</v>
      </c>
      <c r="L65" s="106">
        <v>137.327</v>
      </c>
      <c r="M65" s="106">
        <v>725</v>
      </c>
      <c r="N65" s="106">
        <v>1640</v>
      </c>
      <c r="O65" s="107" t="s">
        <v>5590</v>
      </c>
      <c r="P65" s="106">
        <v>3.5</v>
      </c>
      <c r="Q65" s="135">
        <v>0.89</v>
      </c>
      <c r="R65" s="108">
        <v>5.2117000000000004</v>
      </c>
      <c r="S65" s="108">
        <v>10.004</v>
      </c>
      <c r="T65" s="108"/>
      <c r="U65" s="106">
        <f t="shared" si="1"/>
        <v>503</v>
      </c>
      <c r="V65" s="106">
        <f t="shared" si="1"/>
        <v>965</v>
      </c>
      <c r="W65" s="106" t="str">
        <f t="shared" si="1"/>
        <v/>
      </c>
      <c r="X65" s="109">
        <v>0.15</v>
      </c>
      <c r="Y65" s="106">
        <f t="shared" si="2"/>
        <v>14</v>
      </c>
      <c r="Z65" s="137" t="s">
        <v>3845</v>
      </c>
      <c r="AA65" s="110" t="s">
        <v>3845</v>
      </c>
      <c r="AB65" s="108" t="str">
        <f>CONCATENATE("[",B$63,"] ",E65,"s",MIN(A65-A$63,2))</f>
        <v>[Xe] 6s2</v>
      </c>
      <c r="AC65" s="108" t="str">
        <f t="shared" si="3"/>
        <v>[Xe] 6s2</v>
      </c>
      <c r="AD65" s="111">
        <v>2.78</v>
      </c>
      <c r="AE65" s="111">
        <v>1.42</v>
      </c>
      <c r="AF65" s="111">
        <v>1.98</v>
      </c>
      <c r="AG65" s="112"/>
      <c r="AH65" s="112"/>
      <c r="AI65" s="112">
        <v>222</v>
      </c>
      <c r="AJ65" s="112"/>
      <c r="AK65" s="112">
        <v>149</v>
      </c>
      <c r="AL65" s="112"/>
      <c r="AM65" s="111">
        <v>39.24</v>
      </c>
      <c r="AN65" s="111" t="s">
        <v>5591</v>
      </c>
      <c r="AO65" s="111" t="s">
        <v>6226</v>
      </c>
      <c r="AP65" s="111">
        <v>0.03</v>
      </c>
      <c r="AQ65" s="111">
        <v>0.20399999999999999</v>
      </c>
      <c r="AR65" s="111">
        <v>7.75</v>
      </c>
      <c r="AS65" s="111">
        <v>142</v>
      </c>
      <c r="AT65" s="111">
        <v>18.399999999999999</v>
      </c>
      <c r="AU65" s="108">
        <v>425</v>
      </c>
      <c r="AV65" s="108">
        <v>1.2999999999999999E-2</v>
      </c>
      <c r="AW65" s="108">
        <v>3.0000000000000001E-5</v>
      </c>
      <c r="AX65" s="113"/>
      <c r="AY65" s="112" t="s">
        <v>6227</v>
      </c>
      <c r="AZ65" s="112" t="s">
        <v>5801</v>
      </c>
      <c r="BA65" s="112" t="s">
        <v>5697</v>
      </c>
      <c r="BB65" s="112" t="s">
        <v>5596</v>
      </c>
      <c r="BC65" s="112"/>
      <c r="BD65" s="112" t="s">
        <v>6228</v>
      </c>
      <c r="BE65" s="112" t="s">
        <v>6229</v>
      </c>
      <c r="BF65" s="112" t="s">
        <v>6230</v>
      </c>
      <c r="BG65" s="112" t="s">
        <v>6231</v>
      </c>
      <c r="BH65" s="112" t="s">
        <v>6232</v>
      </c>
      <c r="BI65" s="112" t="s">
        <v>5724</v>
      </c>
      <c r="BJ65" s="112" t="s">
        <v>6233</v>
      </c>
      <c r="BK65" s="112" t="s">
        <v>622</v>
      </c>
      <c r="BL65" s="112" t="s">
        <v>3666</v>
      </c>
      <c r="BM65" s="112">
        <v>39.700000000000003</v>
      </c>
      <c r="BN65" s="112">
        <v>180</v>
      </c>
      <c r="BO65" s="112">
        <v>1808</v>
      </c>
      <c r="BP65" s="114">
        <v>0.65224634100332313</v>
      </c>
      <c r="BQ65" s="112">
        <v>2.6</v>
      </c>
      <c r="BR65" s="112">
        <v>55</v>
      </c>
      <c r="BS65" s="112"/>
      <c r="BT65" s="112"/>
      <c r="BU65" s="112" t="s">
        <v>5588</v>
      </c>
    </row>
    <row r="66" spans="1:73">
      <c r="A66" s="105">
        <v>57</v>
      </c>
      <c r="B66" s="131" t="s">
        <v>3443</v>
      </c>
      <c r="C66" s="105" t="s">
        <v>6234</v>
      </c>
      <c r="D66" s="105" t="s">
        <v>5818</v>
      </c>
      <c r="E66" s="105">
        <v>6</v>
      </c>
      <c r="F66" s="133" t="s">
        <v>3458</v>
      </c>
      <c r="G66" s="105" t="s">
        <v>6235</v>
      </c>
      <c r="H66" s="105" t="s">
        <v>6236</v>
      </c>
      <c r="I66" s="105" t="s">
        <v>6237</v>
      </c>
      <c r="J66" s="105" t="s">
        <v>6238</v>
      </c>
      <c r="K66" s="134" t="str">
        <f t="shared" si="10"/>
        <v>138.9</v>
      </c>
      <c r="L66" s="106">
        <v>138.90547000000001</v>
      </c>
      <c r="M66" s="106">
        <v>920</v>
      </c>
      <c r="N66" s="106">
        <v>3454</v>
      </c>
      <c r="O66" s="107" t="s">
        <v>5590</v>
      </c>
      <c r="P66" s="106">
        <v>6.15</v>
      </c>
      <c r="Q66" s="135">
        <v>1.1000000000000001</v>
      </c>
      <c r="R66" s="108">
        <v>5.577</v>
      </c>
      <c r="S66" s="108">
        <v>11.058999999999999</v>
      </c>
      <c r="T66" s="108">
        <v>19.173999999999999</v>
      </c>
      <c r="U66" s="106">
        <f t="shared" si="1"/>
        <v>538</v>
      </c>
      <c r="V66" s="106">
        <f t="shared" si="1"/>
        <v>1067</v>
      </c>
      <c r="W66" s="106">
        <f t="shared" si="1"/>
        <v>1850</v>
      </c>
      <c r="X66" s="109">
        <v>0.5</v>
      </c>
      <c r="Y66" s="106">
        <f t="shared" si="2"/>
        <v>48</v>
      </c>
      <c r="Z66" s="137" t="s">
        <v>3846</v>
      </c>
      <c r="AA66" s="110" t="s">
        <v>3846</v>
      </c>
      <c r="AB66" s="108" t="str">
        <f>CONCATENATE("[",B$63,"] ",E66,"s",MIN(A66-A$63,2)," ",E66-2,"f",MIN(A66-A$65,14))</f>
        <v>[Xe] 6s2 4f1</v>
      </c>
      <c r="AC66" s="108" t="str">
        <f t="shared" si="3"/>
        <v>[Xe] 6s2 4f1</v>
      </c>
      <c r="AD66" s="111">
        <v>2.74</v>
      </c>
      <c r="AE66" s="111">
        <v>1.1599999999999999</v>
      </c>
      <c r="AF66" s="111">
        <v>1.69</v>
      </c>
      <c r="AG66" s="112"/>
      <c r="AH66" s="112"/>
      <c r="AI66" s="112">
        <v>187</v>
      </c>
      <c r="AJ66" s="112"/>
      <c r="AK66" s="112"/>
      <c r="AL66" s="112">
        <v>117.2</v>
      </c>
      <c r="AM66" s="111">
        <v>20.73</v>
      </c>
      <c r="AN66" s="111" t="s">
        <v>5570</v>
      </c>
      <c r="AO66" s="111" t="s">
        <v>6239</v>
      </c>
      <c r="AP66" s="111">
        <v>1.26E-2</v>
      </c>
      <c r="AQ66" s="111">
        <v>0.19</v>
      </c>
      <c r="AR66" s="111">
        <v>6.2</v>
      </c>
      <c r="AS66" s="111">
        <v>414</v>
      </c>
      <c r="AT66" s="111">
        <v>13.5</v>
      </c>
      <c r="AU66" s="108">
        <v>39</v>
      </c>
      <c r="AV66" s="108">
        <v>3.4000000000000001E-6</v>
      </c>
      <c r="AW66" s="108"/>
      <c r="AX66" s="113"/>
      <c r="AY66" s="112" t="s">
        <v>6240</v>
      </c>
      <c r="AZ66" s="112" t="s">
        <v>5801</v>
      </c>
      <c r="BA66" s="112" t="s">
        <v>6241</v>
      </c>
      <c r="BB66" s="112" t="s">
        <v>6242</v>
      </c>
      <c r="BC66" s="112"/>
      <c r="BD66" s="112" t="s">
        <v>6243</v>
      </c>
      <c r="BE66" s="112" t="s">
        <v>6244</v>
      </c>
      <c r="BF66" s="112" t="s">
        <v>6245</v>
      </c>
      <c r="BG66" s="112" t="s">
        <v>6246</v>
      </c>
      <c r="BH66" s="112" t="s">
        <v>6247</v>
      </c>
      <c r="BI66" s="112"/>
      <c r="BJ66" s="112" t="s">
        <v>6248</v>
      </c>
      <c r="BK66" s="112" t="s">
        <v>6249</v>
      </c>
      <c r="BL66" s="112" t="s">
        <v>6250</v>
      </c>
      <c r="BM66" s="112">
        <v>31.1</v>
      </c>
      <c r="BN66" s="112">
        <v>423</v>
      </c>
      <c r="BO66" s="112">
        <v>1839</v>
      </c>
      <c r="BP66" s="114">
        <v>-0.35066514128785808</v>
      </c>
      <c r="BQ66" s="112">
        <v>1.5</v>
      </c>
      <c r="BR66" s="112">
        <v>64</v>
      </c>
      <c r="BS66" s="112"/>
      <c r="BT66" s="112"/>
      <c r="BU66" s="112"/>
    </row>
    <row r="67" spans="1:73">
      <c r="A67" s="105">
        <v>58</v>
      </c>
      <c r="B67" s="131" t="s">
        <v>3444</v>
      </c>
      <c r="C67" s="105" t="s">
        <v>6234</v>
      </c>
      <c r="D67" s="105" t="s">
        <v>6234</v>
      </c>
      <c r="E67" s="105">
        <v>6</v>
      </c>
      <c r="F67" s="133" t="s">
        <v>3459</v>
      </c>
      <c r="G67" s="105" t="s">
        <v>6251</v>
      </c>
      <c r="H67" s="105" t="s">
        <v>6252</v>
      </c>
      <c r="I67" s="105" t="s">
        <v>6253</v>
      </c>
      <c r="J67" s="105" t="s">
        <v>6253</v>
      </c>
      <c r="K67" s="134" t="str">
        <f t="shared" si="10"/>
        <v>140.1</v>
      </c>
      <c r="L67" s="106">
        <v>140.11600000000001</v>
      </c>
      <c r="M67" s="106">
        <v>798</v>
      </c>
      <c r="N67" s="106">
        <v>3257</v>
      </c>
      <c r="O67" s="107" t="s">
        <v>5590</v>
      </c>
      <c r="P67" s="106">
        <v>6.66</v>
      </c>
      <c r="Q67" s="135">
        <v>1.1200000000000001</v>
      </c>
      <c r="R67" s="108">
        <v>5.5387000000000004</v>
      </c>
      <c r="S67" s="108">
        <v>10.851000000000001</v>
      </c>
      <c r="T67" s="108">
        <v>20.2</v>
      </c>
      <c r="U67" s="106">
        <f t="shared" si="1"/>
        <v>534</v>
      </c>
      <c r="V67" s="106">
        <f t="shared" si="1"/>
        <v>1047</v>
      </c>
      <c r="W67" s="106">
        <f t="shared" si="1"/>
        <v>1949</v>
      </c>
      <c r="X67" s="109"/>
      <c r="Y67" s="106" t="str">
        <f t="shared" si="2"/>
        <v/>
      </c>
      <c r="Z67" s="137" t="s">
        <v>3898</v>
      </c>
      <c r="AA67" s="110" t="s">
        <v>3898</v>
      </c>
      <c r="AB67" s="108" t="str">
        <f t="shared" ref="AB67:AB79" si="12">CONCATENATE("[",B$63,"] ",E67,"s",MIN(A67-A$63,2)," ",E67-2,"f",MIN(A67-A$65,14))</f>
        <v>[Xe] 6s2 4f2</v>
      </c>
      <c r="AC67" s="108" t="str">
        <f t="shared" si="3"/>
        <v>[Xe] 6s2 4f2</v>
      </c>
      <c r="AD67" s="111">
        <v>2.7</v>
      </c>
      <c r="AE67" s="111">
        <v>1.1399999999999999</v>
      </c>
      <c r="AF67" s="111">
        <v>1.65</v>
      </c>
      <c r="AG67" s="112"/>
      <c r="AH67" s="112"/>
      <c r="AI67" s="112">
        <v>182</v>
      </c>
      <c r="AJ67" s="112"/>
      <c r="AK67" s="112"/>
      <c r="AL67" s="112">
        <v>115</v>
      </c>
      <c r="AM67" s="111">
        <v>20.67</v>
      </c>
      <c r="AN67" s="111" t="s">
        <v>5689</v>
      </c>
      <c r="AO67" s="111" t="s">
        <v>6254</v>
      </c>
      <c r="AP67" s="111">
        <v>1.15E-2</v>
      </c>
      <c r="AQ67" s="111">
        <v>0.19</v>
      </c>
      <c r="AR67" s="111">
        <v>5.46</v>
      </c>
      <c r="AS67" s="111">
        <v>414</v>
      </c>
      <c r="AT67" s="111">
        <v>11.4</v>
      </c>
      <c r="AU67" s="108">
        <v>66.5</v>
      </c>
      <c r="AV67" s="108">
        <v>1.1999999999999999E-6</v>
      </c>
      <c r="AW67" s="108"/>
      <c r="AX67" s="113"/>
      <c r="AY67" s="112" t="s">
        <v>6240</v>
      </c>
      <c r="AZ67" s="112" t="s">
        <v>5801</v>
      </c>
      <c r="BA67" s="112" t="s">
        <v>6255</v>
      </c>
      <c r="BB67" s="112" t="s">
        <v>5691</v>
      </c>
      <c r="BC67" s="112"/>
      <c r="BD67" s="112" t="s">
        <v>6256</v>
      </c>
      <c r="BE67" s="112" t="s">
        <v>6257</v>
      </c>
      <c r="BF67" s="112" t="s">
        <v>6258</v>
      </c>
      <c r="BG67" s="112" t="s">
        <v>6259</v>
      </c>
      <c r="BH67" s="112" t="s">
        <v>6260</v>
      </c>
      <c r="BI67" s="112"/>
      <c r="BJ67" s="112" t="s">
        <v>6261</v>
      </c>
      <c r="BK67" s="112" t="s">
        <v>6262</v>
      </c>
      <c r="BL67" s="112" t="s">
        <v>6263</v>
      </c>
      <c r="BM67" s="112">
        <v>29.6</v>
      </c>
      <c r="BN67" s="112">
        <v>419</v>
      </c>
      <c r="BO67" s="112">
        <v>1803</v>
      </c>
      <c r="BP67" s="114">
        <v>5.537833137500002E-2</v>
      </c>
      <c r="BQ67" s="112">
        <v>1.8</v>
      </c>
      <c r="BR67" s="112">
        <v>57</v>
      </c>
      <c r="BS67" s="112"/>
      <c r="BT67" s="112"/>
      <c r="BU67" s="112"/>
    </row>
    <row r="68" spans="1:73">
      <c r="A68" s="105">
        <v>59</v>
      </c>
      <c r="B68" s="131" t="s">
        <v>3445</v>
      </c>
      <c r="C68" s="105" t="s">
        <v>6234</v>
      </c>
      <c r="D68" s="105" t="s">
        <v>6234</v>
      </c>
      <c r="E68" s="105">
        <v>6</v>
      </c>
      <c r="F68" s="133" t="s">
        <v>3460</v>
      </c>
      <c r="G68" s="105" t="s">
        <v>6264</v>
      </c>
      <c r="H68" s="105" t="s">
        <v>6265</v>
      </c>
      <c r="I68" s="105" t="s">
        <v>6266</v>
      </c>
      <c r="J68" s="105" t="s">
        <v>6267</v>
      </c>
      <c r="K68" s="134" t="str">
        <f t="shared" si="10"/>
        <v>140.9</v>
      </c>
      <c r="L68" s="106">
        <v>140.90765999999999</v>
      </c>
      <c r="M68" s="106">
        <v>931</v>
      </c>
      <c r="N68" s="106">
        <v>3017</v>
      </c>
      <c r="O68" s="107" t="s">
        <v>5590</v>
      </c>
      <c r="P68" s="106">
        <v>6.77</v>
      </c>
      <c r="Q68" s="135">
        <v>1.1299999999999999</v>
      </c>
      <c r="R68" s="108">
        <v>5.4640000000000004</v>
      </c>
      <c r="S68" s="108">
        <v>10.551</v>
      </c>
      <c r="T68" s="108">
        <v>21.62</v>
      </c>
      <c r="U68" s="106">
        <f t="shared" si="1"/>
        <v>527</v>
      </c>
      <c r="V68" s="106">
        <f t="shared" si="1"/>
        <v>1018</v>
      </c>
      <c r="W68" s="106">
        <f t="shared" si="1"/>
        <v>2086</v>
      </c>
      <c r="X68" s="109"/>
      <c r="Y68" s="106" t="str">
        <f t="shared" si="2"/>
        <v/>
      </c>
      <c r="Z68" s="137" t="s">
        <v>3898</v>
      </c>
      <c r="AA68" s="110" t="s">
        <v>3898</v>
      </c>
      <c r="AB68" s="108" t="str">
        <f t="shared" si="12"/>
        <v>[Xe] 6s2 4f3</v>
      </c>
      <c r="AC68" s="108" t="str">
        <f t="shared" si="3"/>
        <v>[Xe] 6s2 4f3</v>
      </c>
      <c r="AD68" s="111">
        <v>2.67</v>
      </c>
      <c r="AE68" s="111">
        <v>1.1299999999999999</v>
      </c>
      <c r="AF68" s="111">
        <v>1.65</v>
      </c>
      <c r="AG68" s="112"/>
      <c r="AH68" s="112"/>
      <c r="AI68" s="112">
        <v>182</v>
      </c>
      <c r="AJ68" s="112"/>
      <c r="AK68" s="112"/>
      <c r="AL68" s="112">
        <v>113</v>
      </c>
      <c r="AM68" s="111">
        <v>20.8</v>
      </c>
      <c r="AN68" s="111" t="s">
        <v>5570</v>
      </c>
      <c r="AO68" s="111" t="s">
        <v>6268</v>
      </c>
      <c r="AP68" s="111">
        <v>1.4800000000000001E-2</v>
      </c>
      <c r="AQ68" s="111">
        <v>0.19</v>
      </c>
      <c r="AR68" s="111">
        <v>6.89</v>
      </c>
      <c r="AS68" s="111">
        <v>296.8</v>
      </c>
      <c r="AT68" s="111">
        <v>12.5</v>
      </c>
      <c r="AU68" s="108">
        <v>9.1999999999999993</v>
      </c>
      <c r="AV68" s="108">
        <v>6.4000000000000001E-7</v>
      </c>
      <c r="AW68" s="108"/>
      <c r="AX68" s="113"/>
      <c r="AY68" s="112" t="s">
        <v>6240</v>
      </c>
      <c r="AZ68" s="112" t="s">
        <v>5801</v>
      </c>
      <c r="BA68" s="112" t="s">
        <v>5697</v>
      </c>
      <c r="BB68" s="112" t="s">
        <v>6242</v>
      </c>
      <c r="BC68" s="112"/>
      <c r="BD68" s="112" t="s">
        <v>6269</v>
      </c>
      <c r="BE68" s="112" t="s">
        <v>6270</v>
      </c>
      <c r="BF68" s="112" t="s">
        <v>6271</v>
      </c>
      <c r="BG68" s="112" t="s">
        <v>6272</v>
      </c>
      <c r="BH68" s="112" t="s">
        <v>6273</v>
      </c>
      <c r="BI68" s="112"/>
      <c r="BJ68" s="112" t="s">
        <v>6274</v>
      </c>
      <c r="BK68" s="112" t="s">
        <v>6275</v>
      </c>
      <c r="BL68" s="112" t="s">
        <v>6276</v>
      </c>
      <c r="BM68" s="112">
        <v>28.2</v>
      </c>
      <c r="BN68" s="112">
        <v>356</v>
      </c>
      <c r="BO68" s="112">
        <v>1885</v>
      </c>
      <c r="BP68" s="114">
        <v>-0.7775436633207532</v>
      </c>
      <c r="BQ68" s="112">
        <v>0.9</v>
      </c>
      <c r="BR68" s="112">
        <v>170</v>
      </c>
      <c r="BS68" s="112"/>
      <c r="BT68" s="112"/>
      <c r="BU68" s="112"/>
    </row>
    <row r="69" spans="1:73">
      <c r="A69" s="105">
        <v>60</v>
      </c>
      <c r="B69" s="131" t="s">
        <v>3446</v>
      </c>
      <c r="C69" s="105" t="s">
        <v>6234</v>
      </c>
      <c r="D69" s="105" t="s">
        <v>6234</v>
      </c>
      <c r="E69" s="105">
        <v>6</v>
      </c>
      <c r="F69" s="133" t="s">
        <v>3461</v>
      </c>
      <c r="G69" s="105" t="s">
        <v>6277</v>
      </c>
      <c r="H69" s="105" t="s">
        <v>6278</v>
      </c>
      <c r="I69" s="105" t="s">
        <v>6279</v>
      </c>
      <c r="J69" s="105" t="s">
        <v>6279</v>
      </c>
      <c r="K69" s="134" t="str">
        <f t="shared" si="10"/>
        <v>144.2</v>
      </c>
      <c r="L69" s="106">
        <v>144.24199999999999</v>
      </c>
      <c r="M69" s="106">
        <v>1016</v>
      </c>
      <c r="N69" s="106">
        <v>3127</v>
      </c>
      <c r="O69" s="107" t="s">
        <v>5590</v>
      </c>
      <c r="P69" s="106">
        <v>7</v>
      </c>
      <c r="Q69" s="135">
        <v>1.1399999999999999</v>
      </c>
      <c r="R69" s="108">
        <v>5.5250000000000004</v>
      </c>
      <c r="S69" s="108">
        <v>10.727</v>
      </c>
      <c r="T69" s="108">
        <v>22.076000000000001</v>
      </c>
      <c r="U69" s="106">
        <f t="shared" si="1"/>
        <v>533</v>
      </c>
      <c r="V69" s="106">
        <f t="shared" si="1"/>
        <v>1035</v>
      </c>
      <c r="W69" s="106">
        <f t="shared" si="1"/>
        <v>2130</v>
      </c>
      <c r="X69" s="109"/>
      <c r="Y69" s="106" t="str">
        <f t="shared" si="2"/>
        <v/>
      </c>
      <c r="Z69" s="137" t="s">
        <v>3846</v>
      </c>
      <c r="AA69" s="110" t="s">
        <v>3846</v>
      </c>
      <c r="AB69" s="108" t="str">
        <f t="shared" si="12"/>
        <v>[Xe] 6s2 4f4</v>
      </c>
      <c r="AC69" s="108" t="str">
        <f t="shared" si="3"/>
        <v>[Xe] 6s2 4f4</v>
      </c>
      <c r="AD69" s="111">
        <v>2.64</v>
      </c>
      <c r="AE69" s="111" t="s">
        <v>3839</v>
      </c>
      <c r="AF69" s="111">
        <v>1.64</v>
      </c>
      <c r="AG69" s="112"/>
      <c r="AH69" s="112"/>
      <c r="AI69" s="112">
        <v>181</v>
      </c>
      <c r="AJ69" s="112"/>
      <c r="AK69" s="112"/>
      <c r="AL69" s="112">
        <v>112.3</v>
      </c>
      <c r="AM69" s="111">
        <v>20.6</v>
      </c>
      <c r="AN69" s="111" t="s">
        <v>5570</v>
      </c>
      <c r="AO69" s="111" t="s">
        <v>6280</v>
      </c>
      <c r="AP69" s="111">
        <v>1.5699999999999999E-2</v>
      </c>
      <c r="AQ69" s="111">
        <v>0.19</v>
      </c>
      <c r="AR69" s="111">
        <v>7.14</v>
      </c>
      <c r="AS69" s="111">
        <v>273</v>
      </c>
      <c r="AT69" s="111">
        <v>16.5</v>
      </c>
      <c r="AU69" s="108">
        <v>41.5</v>
      </c>
      <c r="AV69" s="108">
        <v>2.7999999999999999E-6</v>
      </c>
      <c r="AW69" s="108"/>
      <c r="AX69" s="113"/>
      <c r="AY69" s="112" t="s">
        <v>6240</v>
      </c>
      <c r="AZ69" s="112" t="s">
        <v>5801</v>
      </c>
      <c r="BA69" s="112"/>
      <c r="BB69" s="112" t="s">
        <v>6242</v>
      </c>
      <c r="BC69" s="112"/>
      <c r="BD69" s="112" t="s">
        <v>6269</v>
      </c>
      <c r="BE69" s="112" t="s">
        <v>6281</v>
      </c>
      <c r="BF69" s="112" t="s">
        <v>6282</v>
      </c>
      <c r="BG69" s="112" t="s">
        <v>6283</v>
      </c>
      <c r="BH69" s="112" t="s">
        <v>6284</v>
      </c>
      <c r="BI69" s="112"/>
      <c r="BJ69" s="112" t="s">
        <v>6285</v>
      </c>
      <c r="BK69" s="112" t="s">
        <v>6286</v>
      </c>
      <c r="BL69" s="112" t="s">
        <v>6287</v>
      </c>
      <c r="BM69" s="112">
        <v>31.4</v>
      </c>
      <c r="BN69" s="112">
        <v>328</v>
      </c>
      <c r="BO69" s="112">
        <v>1885</v>
      </c>
      <c r="BP69" s="114">
        <v>-8.2022117407091741E-2</v>
      </c>
      <c r="BQ69" s="112">
        <v>1.4</v>
      </c>
      <c r="BR69" s="112">
        <v>110</v>
      </c>
      <c r="BS69" s="112"/>
      <c r="BT69" s="112"/>
      <c r="BU69" s="112"/>
    </row>
    <row r="70" spans="1:73">
      <c r="A70" s="105">
        <v>61</v>
      </c>
      <c r="B70" s="131" t="s">
        <v>3447</v>
      </c>
      <c r="C70" s="105" t="s">
        <v>6234</v>
      </c>
      <c r="D70" s="105" t="s">
        <v>6234</v>
      </c>
      <c r="E70" s="105">
        <v>6</v>
      </c>
      <c r="F70" s="133" t="s">
        <v>3462</v>
      </c>
      <c r="G70" s="105" t="s">
        <v>3462</v>
      </c>
      <c r="H70" s="105" t="s">
        <v>6288</v>
      </c>
      <c r="I70" s="105" t="s">
        <v>6289</v>
      </c>
      <c r="J70" s="105" t="s">
        <v>6290</v>
      </c>
      <c r="K70" s="134" t="str">
        <f>TEXT(ROUND(L70,1),"0")</f>
        <v>145</v>
      </c>
      <c r="L70" s="106">
        <v>145</v>
      </c>
      <c r="M70" s="106">
        <v>1042</v>
      </c>
      <c r="N70" s="106">
        <v>3000</v>
      </c>
      <c r="O70" s="107" t="s">
        <v>5590</v>
      </c>
      <c r="P70" s="106">
        <v>7.26</v>
      </c>
      <c r="Q70" s="135"/>
      <c r="R70" s="108">
        <v>5.55</v>
      </c>
      <c r="S70" s="108">
        <v>10.903</v>
      </c>
      <c r="T70" s="108">
        <v>22.283000000000001</v>
      </c>
      <c r="U70" s="106">
        <f t="shared" si="1"/>
        <v>535</v>
      </c>
      <c r="V70" s="106">
        <f t="shared" si="1"/>
        <v>1052</v>
      </c>
      <c r="W70" s="106">
        <f t="shared" si="1"/>
        <v>2150</v>
      </c>
      <c r="X70" s="109"/>
      <c r="Y70" s="106" t="str">
        <f t="shared" si="2"/>
        <v/>
      </c>
      <c r="Z70" s="137" t="s">
        <v>3846</v>
      </c>
      <c r="AA70" s="110" t="s">
        <v>3846</v>
      </c>
      <c r="AB70" s="108" t="str">
        <f t="shared" si="12"/>
        <v>[Xe] 6s2 4f5</v>
      </c>
      <c r="AC70" s="108" t="str">
        <f t="shared" si="3"/>
        <v>[Xe] 6s2 4f5</v>
      </c>
      <c r="AD70" s="111">
        <v>2.62</v>
      </c>
      <c r="AE70" s="111">
        <v>1.07</v>
      </c>
      <c r="AF70" s="111">
        <v>1.63</v>
      </c>
      <c r="AG70" s="112"/>
      <c r="AH70" s="112"/>
      <c r="AI70" s="112">
        <v>183</v>
      </c>
      <c r="AJ70" s="112"/>
      <c r="AK70" s="112"/>
      <c r="AL70" s="112">
        <v>111</v>
      </c>
      <c r="AM70" s="111">
        <v>22.39</v>
      </c>
      <c r="AN70" s="111" t="s">
        <v>5570</v>
      </c>
      <c r="AO70" s="111" t="s">
        <v>6291</v>
      </c>
      <c r="AP70" s="111" t="s">
        <v>3839</v>
      </c>
      <c r="AQ70" s="111">
        <v>0.18</v>
      </c>
      <c r="AR70" s="111" t="s">
        <v>3839</v>
      </c>
      <c r="AS70" s="111" t="s">
        <v>3839</v>
      </c>
      <c r="AT70" s="111">
        <v>17.899999999999999</v>
      </c>
      <c r="AU70" s="108"/>
      <c r="AV70" s="108"/>
      <c r="AW70" s="108"/>
      <c r="AX70" s="113"/>
      <c r="AY70" s="112" t="s">
        <v>6292</v>
      </c>
      <c r="AZ70" s="112" t="s">
        <v>5801</v>
      </c>
      <c r="BA70" s="112" t="s">
        <v>6293</v>
      </c>
      <c r="BB70" s="112" t="s">
        <v>6242</v>
      </c>
      <c r="BC70" s="112"/>
      <c r="BD70" s="112" t="s">
        <v>6294</v>
      </c>
      <c r="BE70" s="112" t="s">
        <v>6295</v>
      </c>
      <c r="BF70" s="112" t="s">
        <v>6296</v>
      </c>
      <c r="BG70" s="112" t="s">
        <v>6297</v>
      </c>
      <c r="BH70" s="112" t="s">
        <v>6298</v>
      </c>
      <c r="BI70" s="112"/>
      <c r="BJ70" s="112"/>
      <c r="BK70" s="112" t="s">
        <v>6299</v>
      </c>
      <c r="BL70" s="112"/>
      <c r="BM70" s="112">
        <v>30.1</v>
      </c>
      <c r="BN70" s="112">
        <v>301</v>
      </c>
      <c r="BO70" s="112">
        <v>1945</v>
      </c>
      <c r="BP70" s="112"/>
      <c r="BQ70" s="112">
        <v>-19.3</v>
      </c>
      <c r="BR70" s="112"/>
      <c r="BS70" s="112"/>
      <c r="BT70" s="112"/>
      <c r="BU70" s="112"/>
    </row>
    <row r="71" spans="1:73">
      <c r="A71" s="105">
        <v>62</v>
      </c>
      <c r="B71" s="131" t="s">
        <v>3448</v>
      </c>
      <c r="C71" s="105" t="s">
        <v>6234</v>
      </c>
      <c r="D71" s="105" t="s">
        <v>6234</v>
      </c>
      <c r="E71" s="105">
        <v>6</v>
      </c>
      <c r="F71" s="133" t="s">
        <v>3463</v>
      </c>
      <c r="G71" s="105" t="s">
        <v>3463</v>
      </c>
      <c r="H71" s="105" t="s">
        <v>3899</v>
      </c>
      <c r="I71" s="105" t="s">
        <v>6300</v>
      </c>
      <c r="J71" s="105" t="s">
        <v>6300</v>
      </c>
      <c r="K71" s="134" t="str">
        <f t="shared" ref="K71:K92" si="13">TEXT(ROUND(L71,1),"0.0")</f>
        <v>150.4</v>
      </c>
      <c r="L71" s="106">
        <v>150.36000000000001</v>
      </c>
      <c r="M71" s="106">
        <v>1074</v>
      </c>
      <c r="N71" s="106">
        <v>1794</v>
      </c>
      <c r="O71" s="107" t="s">
        <v>5590</v>
      </c>
      <c r="P71" s="106">
        <v>7.52</v>
      </c>
      <c r="Q71" s="135">
        <v>1.17</v>
      </c>
      <c r="R71" s="108">
        <v>5.6436999999999999</v>
      </c>
      <c r="S71" s="108">
        <v>11.069000000000001</v>
      </c>
      <c r="T71" s="108">
        <v>23.422999999999998</v>
      </c>
      <c r="U71" s="106">
        <f t="shared" si="1"/>
        <v>545</v>
      </c>
      <c r="V71" s="106">
        <f t="shared" si="1"/>
        <v>1068</v>
      </c>
      <c r="W71" s="106">
        <f t="shared" si="1"/>
        <v>2260</v>
      </c>
      <c r="X71" s="109"/>
      <c r="Y71" s="106" t="str">
        <f t="shared" si="2"/>
        <v/>
      </c>
      <c r="Z71" s="137" t="s">
        <v>3865</v>
      </c>
      <c r="AA71" s="110" t="s">
        <v>3865</v>
      </c>
      <c r="AB71" s="108" t="str">
        <f t="shared" si="12"/>
        <v>[Xe] 6s2 4f6</v>
      </c>
      <c r="AC71" s="108" t="str">
        <f t="shared" si="3"/>
        <v>[Xe] 6s2 4f6</v>
      </c>
      <c r="AD71" s="111">
        <v>2.59</v>
      </c>
      <c r="AE71" s="111">
        <v>1.08</v>
      </c>
      <c r="AF71" s="111">
        <v>1.62</v>
      </c>
      <c r="AG71" s="112"/>
      <c r="AH71" s="112"/>
      <c r="AI71" s="112">
        <v>180</v>
      </c>
      <c r="AJ71" s="112"/>
      <c r="AK71" s="112"/>
      <c r="AL71" s="112">
        <v>109.8</v>
      </c>
      <c r="AM71" s="111">
        <v>19.95</v>
      </c>
      <c r="AN71" s="111" t="s">
        <v>5622</v>
      </c>
      <c r="AO71" s="111" t="s">
        <v>6301</v>
      </c>
      <c r="AP71" s="111">
        <v>9.5600000000000008E-3</v>
      </c>
      <c r="AQ71" s="111">
        <v>0.2</v>
      </c>
      <c r="AR71" s="111">
        <v>8.6300000000000008</v>
      </c>
      <c r="AS71" s="111">
        <v>166.4</v>
      </c>
      <c r="AT71" s="111">
        <v>13.3</v>
      </c>
      <c r="AU71" s="108">
        <v>7.05</v>
      </c>
      <c r="AV71" s="108">
        <v>4.4999999999999998E-7</v>
      </c>
      <c r="AW71" s="108"/>
      <c r="AX71" s="113"/>
      <c r="AY71" s="112" t="s">
        <v>6240</v>
      </c>
      <c r="AZ71" s="112" t="s">
        <v>5801</v>
      </c>
      <c r="BA71" s="112"/>
      <c r="BB71" s="112" t="s">
        <v>6302</v>
      </c>
      <c r="BC71" s="112"/>
      <c r="BD71" s="112" t="s">
        <v>6303</v>
      </c>
      <c r="BE71" s="112" t="s">
        <v>6304</v>
      </c>
      <c r="BF71" s="112" t="s">
        <v>6305</v>
      </c>
      <c r="BG71" s="112" t="s">
        <v>6306</v>
      </c>
      <c r="BH71" s="112" t="s">
        <v>6307</v>
      </c>
      <c r="BI71" s="112"/>
      <c r="BJ71" s="112" t="s">
        <v>6308</v>
      </c>
      <c r="BK71" s="112" t="s">
        <v>6309</v>
      </c>
      <c r="BL71" s="112" t="s">
        <v>6310</v>
      </c>
      <c r="BM71" s="112">
        <v>28.8</v>
      </c>
      <c r="BN71" s="112">
        <v>207</v>
      </c>
      <c r="BO71" s="112">
        <v>1880</v>
      </c>
      <c r="BP71" s="114">
        <v>-0.58804376206959852</v>
      </c>
      <c r="BQ71" s="112">
        <v>0.8</v>
      </c>
      <c r="BR71" s="112">
        <v>130</v>
      </c>
      <c r="BS71" s="112"/>
      <c r="BT71" s="112"/>
      <c r="BU71" s="112"/>
    </row>
    <row r="72" spans="1:73">
      <c r="A72" s="105">
        <v>63</v>
      </c>
      <c r="B72" s="131" t="s">
        <v>3449</v>
      </c>
      <c r="C72" s="105" t="s">
        <v>6234</v>
      </c>
      <c r="D72" s="105" t="s">
        <v>6234</v>
      </c>
      <c r="E72" s="105">
        <v>6</v>
      </c>
      <c r="F72" s="133" t="s">
        <v>3464</v>
      </c>
      <c r="G72" s="105" t="s">
        <v>3464</v>
      </c>
      <c r="H72" s="105" t="s">
        <v>3900</v>
      </c>
      <c r="I72" s="105" t="s">
        <v>6311</v>
      </c>
      <c r="J72" s="105" t="s">
        <v>6311</v>
      </c>
      <c r="K72" s="134" t="str">
        <f t="shared" si="13"/>
        <v>152.0</v>
      </c>
      <c r="L72" s="106">
        <v>151.964</v>
      </c>
      <c r="M72" s="106">
        <v>822</v>
      </c>
      <c r="N72" s="106">
        <v>1529</v>
      </c>
      <c r="O72" s="107" t="s">
        <v>5590</v>
      </c>
      <c r="P72" s="106">
        <v>5.24</v>
      </c>
      <c r="Q72" s="135"/>
      <c r="R72" s="108">
        <v>5.6703999999999999</v>
      </c>
      <c r="S72" s="108">
        <v>11.244999999999999</v>
      </c>
      <c r="T72" s="108">
        <v>24.925999999999998</v>
      </c>
      <c r="U72" s="106">
        <f t="shared" si="1"/>
        <v>547</v>
      </c>
      <c r="V72" s="106">
        <f t="shared" si="1"/>
        <v>1085</v>
      </c>
      <c r="W72" s="106">
        <f t="shared" si="1"/>
        <v>2405</v>
      </c>
      <c r="X72" s="109"/>
      <c r="Y72" s="106" t="str">
        <f t="shared" si="2"/>
        <v/>
      </c>
      <c r="Z72" s="137" t="s">
        <v>3865</v>
      </c>
      <c r="AA72" s="110" t="s">
        <v>3865</v>
      </c>
      <c r="AB72" s="108" t="str">
        <f t="shared" si="12"/>
        <v>[Xe] 6s2 4f7</v>
      </c>
      <c r="AC72" s="108" t="str">
        <f t="shared" si="3"/>
        <v>[Xe] 6s2 4f7</v>
      </c>
      <c r="AD72" s="111">
        <v>2.56</v>
      </c>
      <c r="AE72" s="111">
        <v>1.07</v>
      </c>
      <c r="AF72" s="111">
        <v>1.85</v>
      </c>
      <c r="AG72" s="112"/>
      <c r="AH72" s="112"/>
      <c r="AI72" s="112">
        <v>208</v>
      </c>
      <c r="AJ72" s="112"/>
      <c r="AK72" s="112">
        <v>131</v>
      </c>
      <c r="AL72" s="112">
        <v>108.7</v>
      </c>
      <c r="AM72" s="111">
        <v>28.9</v>
      </c>
      <c r="AN72" s="111" t="s">
        <v>5591</v>
      </c>
      <c r="AO72" s="111" t="s">
        <v>6312</v>
      </c>
      <c r="AP72" s="111">
        <v>1.1199999999999999E-3</v>
      </c>
      <c r="AQ72" s="111">
        <v>0.18</v>
      </c>
      <c r="AR72" s="111">
        <v>9.2100000000000009</v>
      </c>
      <c r="AS72" s="111">
        <v>143.5</v>
      </c>
      <c r="AT72" s="111">
        <v>13.9</v>
      </c>
      <c r="AU72" s="108">
        <v>2</v>
      </c>
      <c r="AV72" s="108">
        <v>1.3E-7</v>
      </c>
      <c r="AW72" s="108"/>
      <c r="AX72" s="113"/>
      <c r="AY72" s="112" t="s">
        <v>6240</v>
      </c>
      <c r="AZ72" s="112" t="s">
        <v>5801</v>
      </c>
      <c r="BA72" s="112" t="s">
        <v>5863</v>
      </c>
      <c r="BB72" s="112" t="s">
        <v>5596</v>
      </c>
      <c r="BC72" s="112"/>
      <c r="BD72" s="112" t="s">
        <v>6313</v>
      </c>
      <c r="BE72" s="112" t="s">
        <v>6314</v>
      </c>
      <c r="BF72" s="112" t="s">
        <v>6315</v>
      </c>
      <c r="BG72" s="112" t="s">
        <v>6316</v>
      </c>
      <c r="BH72" s="112" t="s">
        <v>6317</v>
      </c>
      <c r="BI72" s="112"/>
      <c r="BJ72" s="112" t="s">
        <v>6318</v>
      </c>
      <c r="BK72" s="112" t="s">
        <v>6319</v>
      </c>
      <c r="BL72" s="112" t="s">
        <v>6320</v>
      </c>
      <c r="BM72" s="112">
        <v>27.7</v>
      </c>
      <c r="BN72" s="112">
        <v>178</v>
      </c>
      <c r="BO72" s="112">
        <v>1901</v>
      </c>
      <c r="BP72" s="114">
        <v>-1.0118871597316481</v>
      </c>
      <c r="BQ72" s="112">
        <v>0.1</v>
      </c>
      <c r="BR72" s="112">
        <v>3600</v>
      </c>
      <c r="BS72" s="112"/>
      <c r="BT72" s="112"/>
      <c r="BU72" s="112"/>
    </row>
    <row r="73" spans="1:73">
      <c r="A73" s="105">
        <v>64</v>
      </c>
      <c r="B73" s="131" t="s">
        <v>3450</v>
      </c>
      <c r="C73" s="105" t="s">
        <v>6234</v>
      </c>
      <c r="D73" s="105" t="s">
        <v>6234</v>
      </c>
      <c r="E73" s="105">
        <v>6</v>
      </c>
      <c r="F73" s="133" t="s">
        <v>3465</v>
      </c>
      <c r="G73" s="105" t="s">
        <v>3465</v>
      </c>
      <c r="H73" s="105" t="s">
        <v>3901</v>
      </c>
      <c r="I73" s="105" t="s">
        <v>6321</v>
      </c>
      <c r="J73" s="105" t="s">
        <v>6322</v>
      </c>
      <c r="K73" s="134" t="str">
        <f t="shared" si="13"/>
        <v>157.3</v>
      </c>
      <c r="L73" s="106">
        <v>157.25</v>
      </c>
      <c r="M73" s="106">
        <v>1313</v>
      </c>
      <c r="N73" s="106">
        <v>3273</v>
      </c>
      <c r="O73" s="107" t="s">
        <v>5590</v>
      </c>
      <c r="P73" s="106">
        <v>7.9</v>
      </c>
      <c r="Q73" s="135">
        <v>1.2</v>
      </c>
      <c r="R73" s="108">
        <v>6.15</v>
      </c>
      <c r="S73" s="108">
        <v>12.095000000000001</v>
      </c>
      <c r="T73" s="108">
        <v>20.635000000000002</v>
      </c>
      <c r="U73" s="106">
        <f t="shared" si="1"/>
        <v>593</v>
      </c>
      <c r="V73" s="106">
        <f t="shared" si="1"/>
        <v>1167</v>
      </c>
      <c r="W73" s="106">
        <f t="shared" si="1"/>
        <v>1991</v>
      </c>
      <c r="X73" s="109"/>
      <c r="Y73" s="106" t="str">
        <f t="shared" si="2"/>
        <v/>
      </c>
      <c r="Z73" s="137" t="s">
        <v>3846</v>
      </c>
      <c r="AA73" s="110" t="s">
        <v>3846</v>
      </c>
      <c r="AB73" s="108" t="str">
        <f t="shared" si="12"/>
        <v>[Xe] 6s2 4f8</v>
      </c>
      <c r="AC73" s="108" t="str">
        <f t="shared" si="3"/>
        <v>[Xe] 6s2 4f8</v>
      </c>
      <c r="AD73" s="111">
        <v>2.54</v>
      </c>
      <c r="AE73" s="111">
        <v>1.05</v>
      </c>
      <c r="AF73" s="111">
        <v>1.61</v>
      </c>
      <c r="AG73" s="112"/>
      <c r="AH73" s="112"/>
      <c r="AI73" s="112">
        <v>180</v>
      </c>
      <c r="AJ73" s="112"/>
      <c r="AK73" s="112"/>
      <c r="AL73" s="112">
        <v>107.8</v>
      </c>
      <c r="AM73" s="111">
        <v>19.899999999999999</v>
      </c>
      <c r="AN73" s="111" t="s">
        <v>5570</v>
      </c>
      <c r="AO73" s="111" t="s">
        <v>6323</v>
      </c>
      <c r="AP73" s="111">
        <v>7.3600000000000002E-3</v>
      </c>
      <c r="AQ73" s="111">
        <v>0.23</v>
      </c>
      <c r="AR73" s="111">
        <v>10.050000000000001</v>
      </c>
      <c r="AS73" s="111">
        <v>359.4</v>
      </c>
      <c r="AT73" s="111">
        <v>10.6</v>
      </c>
      <c r="AU73" s="108">
        <v>6.2</v>
      </c>
      <c r="AV73" s="108">
        <v>6.9999999999999997E-7</v>
      </c>
      <c r="AW73" s="108"/>
      <c r="AX73" s="113"/>
      <c r="AY73" s="112" t="s">
        <v>6240</v>
      </c>
      <c r="AZ73" s="112" t="s">
        <v>5801</v>
      </c>
      <c r="BA73" s="112"/>
      <c r="BB73" s="112" t="s">
        <v>5574</v>
      </c>
      <c r="BC73" s="112"/>
      <c r="BD73" s="112" t="s">
        <v>6324</v>
      </c>
      <c r="BE73" s="112" t="s">
        <v>6325</v>
      </c>
      <c r="BF73" s="112" t="s">
        <v>6326</v>
      </c>
      <c r="BG73" s="112" t="s">
        <v>6327</v>
      </c>
      <c r="BH73" s="112" t="s">
        <v>6328</v>
      </c>
      <c r="BI73" s="112"/>
      <c r="BJ73" s="112" t="s">
        <v>6329</v>
      </c>
      <c r="BK73" s="112" t="s">
        <v>6330</v>
      </c>
      <c r="BL73" s="112" t="s">
        <v>6331</v>
      </c>
      <c r="BM73" s="112">
        <v>23.5</v>
      </c>
      <c r="BN73" s="112">
        <v>398</v>
      </c>
      <c r="BO73" s="112">
        <v>1880</v>
      </c>
      <c r="BP73" s="114">
        <v>-0.48148606012211248</v>
      </c>
      <c r="BQ73" s="112">
        <v>0.7</v>
      </c>
      <c r="BR73" s="112">
        <v>191</v>
      </c>
      <c r="BS73" s="112"/>
      <c r="BT73" s="112"/>
      <c r="BU73" s="112"/>
    </row>
    <row r="74" spans="1:73">
      <c r="A74" s="105">
        <v>65</v>
      </c>
      <c r="B74" s="131" t="s">
        <v>3451</v>
      </c>
      <c r="C74" s="105" t="s">
        <v>6234</v>
      </c>
      <c r="D74" s="105" t="s">
        <v>6234</v>
      </c>
      <c r="E74" s="105">
        <v>6</v>
      </c>
      <c r="F74" s="133" t="s">
        <v>3466</v>
      </c>
      <c r="G74" s="105" t="s">
        <v>3466</v>
      </c>
      <c r="H74" s="105" t="s">
        <v>3902</v>
      </c>
      <c r="I74" s="105" t="s">
        <v>6332</v>
      </c>
      <c r="J74" s="105" t="s">
        <v>6332</v>
      </c>
      <c r="K74" s="134" t="str">
        <f t="shared" si="13"/>
        <v>158.9</v>
      </c>
      <c r="L74" s="106">
        <v>158.92535000000001</v>
      </c>
      <c r="M74" s="106">
        <v>1365</v>
      </c>
      <c r="N74" s="106">
        <v>3230</v>
      </c>
      <c r="O74" s="107" t="s">
        <v>5590</v>
      </c>
      <c r="P74" s="106">
        <v>8.23</v>
      </c>
      <c r="Q74" s="135"/>
      <c r="R74" s="108">
        <v>5.8939000000000004</v>
      </c>
      <c r="S74" s="108">
        <v>11.525</v>
      </c>
      <c r="T74" s="108">
        <v>21.91</v>
      </c>
      <c r="U74" s="106">
        <f t="shared" si="1"/>
        <v>569</v>
      </c>
      <c r="V74" s="106">
        <f t="shared" si="1"/>
        <v>1112</v>
      </c>
      <c r="W74" s="106">
        <f t="shared" si="1"/>
        <v>2114</v>
      </c>
      <c r="X74" s="109"/>
      <c r="Y74" s="106" t="str">
        <f t="shared" si="2"/>
        <v/>
      </c>
      <c r="Z74" s="137" t="s">
        <v>3898</v>
      </c>
      <c r="AA74" s="110" t="s">
        <v>3898</v>
      </c>
      <c r="AB74" s="108" t="str">
        <f t="shared" si="12"/>
        <v>[Xe] 6s2 4f9</v>
      </c>
      <c r="AC74" s="108" t="str">
        <f t="shared" si="3"/>
        <v>[Xe] 6s2 4f9</v>
      </c>
      <c r="AD74" s="111">
        <v>2.5099999999999998</v>
      </c>
      <c r="AE74" s="111">
        <v>1.18</v>
      </c>
      <c r="AF74" s="111">
        <v>1.59</v>
      </c>
      <c r="AG74" s="112"/>
      <c r="AH74" s="112"/>
      <c r="AI74" s="112">
        <v>177</v>
      </c>
      <c r="AJ74" s="112"/>
      <c r="AK74" s="112"/>
      <c r="AL74" s="112">
        <v>106.3</v>
      </c>
      <c r="AM74" s="111">
        <v>19.2</v>
      </c>
      <c r="AN74" s="111" t="s">
        <v>5570</v>
      </c>
      <c r="AO74" s="111" t="s">
        <v>6333</v>
      </c>
      <c r="AP74" s="111">
        <v>8.8900000000000003E-3</v>
      </c>
      <c r="AQ74" s="111">
        <v>0.18</v>
      </c>
      <c r="AR74" s="111">
        <v>10.8</v>
      </c>
      <c r="AS74" s="111">
        <v>330.9</v>
      </c>
      <c r="AT74" s="111">
        <v>11.1</v>
      </c>
      <c r="AU74" s="108">
        <v>1.2</v>
      </c>
      <c r="AV74" s="108">
        <v>1.4000000000000001E-7</v>
      </c>
      <c r="AW74" s="108"/>
      <c r="AX74" s="113"/>
      <c r="AY74" s="112" t="s">
        <v>6240</v>
      </c>
      <c r="AZ74" s="112" t="s">
        <v>5801</v>
      </c>
      <c r="BA74" s="112" t="s">
        <v>5697</v>
      </c>
      <c r="BB74" s="112" t="s">
        <v>5574</v>
      </c>
      <c r="BC74" s="112"/>
      <c r="BD74" s="112" t="s">
        <v>6334</v>
      </c>
      <c r="BE74" s="112" t="s">
        <v>6335</v>
      </c>
      <c r="BF74" s="112" t="s">
        <v>6336</v>
      </c>
      <c r="BG74" s="112" t="s">
        <v>6337</v>
      </c>
      <c r="BH74" s="112" t="s">
        <v>6338</v>
      </c>
      <c r="BI74" s="112"/>
      <c r="BJ74" s="112" t="s">
        <v>6339</v>
      </c>
      <c r="BK74" s="112" t="s">
        <v>6340</v>
      </c>
      <c r="BL74" s="112" t="s">
        <v>6341</v>
      </c>
      <c r="BM74" s="112">
        <v>25.5</v>
      </c>
      <c r="BN74" s="112">
        <v>389</v>
      </c>
      <c r="BO74" s="112">
        <v>1843</v>
      </c>
      <c r="BP74" s="114">
        <v>-1.2196826878598486</v>
      </c>
      <c r="BQ74" s="112">
        <v>0</v>
      </c>
      <c r="BR74" s="112">
        <v>1800</v>
      </c>
      <c r="BS74" s="112"/>
      <c r="BT74" s="112"/>
      <c r="BU74" s="112"/>
    </row>
    <row r="75" spans="1:73">
      <c r="A75" s="105">
        <v>66</v>
      </c>
      <c r="B75" s="131" t="s">
        <v>3452</v>
      </c>
      <c r="C75" s="105" t="s">
        <v>6234</v>
      </c>
      <c r="D75" s="105" t="s">
        <v>6234</v>
      </c>
      <c r="E75" s="105">
        <v>6</v>
      </c>
      <c r="F75" s="133" t="s">
        <v>3467</v>
      </c>
      <c r="G75" s="105" t="s">
        <v>3467</v>
      </c>
      <c r="H75" s="105" t="s">
        <v>3903</v>
      </c>
      <c r="I75" s="105" t="s">
        <v>6342</v>
      </c>
      <c r="J75" s="105" t="s">
        <v>6342</v>
      </c>
      <c r="K75" s="134" t="str">
        <f t="shared" si="13"/>
        <v>162.5</v>
      </c>
      <c r="L75" s="106">
        <v>162.5</v>
      </c>
      <c r="M75" s="106">
        <v>1412</v>
      </c>
      <c r="N75" s="106">
        <v>2567</v>
      </c>
      <c r="O75" s="107" t="s">
        <v>5590</v>
      </c>
      <c r="P75" s="106">
        <v>8.5500000000000007</v>
      </c>
      <c r="Q75" s="135">
        <v>1.22</v>
      </c>
      <c r="R75" s="108">
        <v>5.9389000000000003</v>
      </c>
      <c r="S75" s="108">
        <v>11.67</v>
      </c>
      <c r="T75" s="108">
        <v>22.802</v>
      </c>
      <c r="U75" s="106">
        <f t="shared" ref="U75:W127" si="14">IF(COUNT(R75)=1,ROUND(R75*96.48538,0),"")</f>
        <v>573</v>
      </c>
      <c r="V75" s="106">
        <f t="shared" si="14"/>
        <v>1126</v>
      </c>
      <c r="W75" s="106">
        <f t="shared" si="14"/>
        <v>2200</v>
      </c>
      <c r="X75" s="109"/>
      <c r="Y75" s="106" t="str">
        <f t="shared" ref="Y75:Y127" si="15">IF(COUNT(X75)=1,ROUND(X75*96.48538,0),IF(COUNTA(X75)=1,X75,""))</f>
        <v/>
      </c>
      <c r="Z75" s="137" t="s">
        <v>3846</v>
      </c>
      <c r="AA75" s="110" t="s">
        <v>3846</v>
      </c>
      <c r="AB75" s="108" t="str">
        <f t="shared" si="12"/>
        <v>[Xe] 6s2 4f10</v>
      </c>
      <c r="AC75" s="108" t="str">
        <f t="shared" ref="AC75:AC127" si="16">AB75</f>
        <v>[Xe] 6s2 4f10</v>
      </c>
      <c r="AD75" s="111">
        <v>2.4900000000000002</v>
      </c>
      <c r="AE75" s="111">
        <v>1.03</v>
      </c>
      <c r="AF75" s="111">
        <v>1.59</v>
      </c>
      <c r="AG75" s="112"/>
      <c r="AH75" s="112"/>
      <c r="AI75" s="112">
        <v>178</v>
      </c>
      <c r="AJ75" s="112"/>
      <c r="AK75" s="112">
        <v>121</v>
      </c>
      <c r="AL75" s="112">
        <v>105.2</v>
      </c>
      <c r="AM75" s="111">
        <v>19</v>
      </c>
      <c r="AN75" s="111" t="s">
        <v>5570</v>
      </c>
      <c r="AO75" s="111" t="s">
        <v>6343</v>
      </c>
      <c r="AP75" s="111">
        <v>1.0800000000000001E-2</v>
      </c>
      <c r="AQ75" s="111">
        <v>0.17</v>
      </c>
      <c r="AR75" s="111">
        <v>11.06</v>
      </c>
      <c r="AS75" s="111">
        <v>230.1</v>
      </c>
      <c r="AT75" s="111">
        <v>10.7</v>
      </c>
      <c r="AU75" s="108">
        <v>5.2</v>
      </c>
      <c r="AV75" s="108">
        <v>9.0999999999999997E-7</v>
      </c>
      <c r="AW75" s="108"/>
      <c r="AX75" s="113"/>
      <c r="AY75" s="112" t="s">
        <v>6240</v>
      </c>
      <c r="AZ75" s="112" t="s">
        <v>5801</v>
      </c>
      <c r="BA75" s="112" t="s">
        <v>6344</v>
      </c>
      <c r="BB75" s="112" t="s">
        <v>5574</v>
      </c>
      <c r="BC75" s="112"/>
      <c r="BD75" s="112" t="s">
        <v>6324</v>
      </c>
      <c r="BE75" s="112" t="s">
        <v>6345</v>
      </c>
      <c r="BF75" s="112" t="s">
        <v>6346</v>
      </c>
      <c r="BG75" s="112" t="s">
        <v>6347</v>
      </c>
      <c r="BH75" s="112" t="s">
        <v>6348</v>
      </c>
      <c r="BI75" s="112"/>
      <c r="BJ75" s="112" t="s">
        <v>6349</v>
      </c>
      <c r="BK75" s="112" t="s">
        <v>6350</v>
      </c>
      <c r="BL75" s="112" t="s">
        <v>6351</v>
      </c>
      <c r="BM75" s="112">
        <v>24.5</v>
      </c>
      <c r="BN75" s="112">
        <v>291</v>
      </c>
      <c r="BO75" s="112">
        <v>1886</v>
      </c>
      <c r="BP75" s="114">
        <v>-0.40428338005657555</v>
      </c>
      <c r="BQ75" s="112">
        <v>0.5</v>
      </c>
      <c r="BR75" s="112">
        <v>210</v>
      </c>
      <c r="BS75" s="112"/>
      <c r="BT75" s="112"/>
      <c r="BU75" s="112"/>
    </row>
    <row r="76" spans="1:73">
      <c r="A76" s="105">
        <v>67</v>
      </c>
      <c r="B76" s="131" t="s">
        <v>3453</v>
      </c>
      <c r="C76" s="105" t="s">
        <v>6234</v>
      </c>
      <c r="D76" s="105" t="s">
        <v>6234</v>
      </c>
      <c r="E76" s="105">
        <v>6</v>
      </c>
      <c r="F76" s="133" t="s">
        <v>3468</v>
      </c>
      <c r="G76" s="105" t="s">
        <v>3468</v>
      </c>
      <c r="H76" s="105" t="s">
        <v>3904</v>
      </c>
      <c r="I76" s="105" t="s">
        <v>6352</v>
      </c>
      <c r="J76" s="105" t="s">
        <v>6353</v>
      </c>
      <c r="K76" s="134" t="str">
        <f t="shared" si="13"/>
        <v>164.9</v>
      </c>
      <c r="L76" s="106">
        <v>164.93033</v>
      </c>
      <c r="M76" s="106">
        <v>1474</v>
      </c>
      <c r="N76" s="106">
        <v>2700</v>
      </c>
      <c r="O76" s="107" t="s">
        <v>5590</v>
      </c>
      <c r="P76" s="106">
        <v>8.8000000000000007</v>
      </c>
      <c r="Q76" s="135">
        <v>1.23</v>
      </c>
      <c r="R76" s="108">
        <v>6.0216000000000003</v>
      </c>
      <c r="S76" s="108">
        <v>11.805</v>
      </c>
      <c r="T76" s="108">
        <v>22.843</v>
      </c>
      <c r="U76" s="106">
        <f t="shared" si="14"/>
        <v>581</v>
      </c>
      <c r="V76" s="106">
        <f t="shared" si="14"/>
        <v>1139</v>
      </c>
      <c r="W76" s="106">
        <f t="shared" si="14"/>
        <v>2204</v>
      </c>
      <c r="X76" s="109"/>
      <c r="Y76" s="106" t="str">
        <f t="shared" si="15"/>
        <v/>
      </c>
      <c r="Z76" s="137" t="s">
        <v>3846</v>
      </c>
      <c r="AA76" s="110" t="s">
        <v>3846</v>
      </c>
      <c r="AB76" s="108" t="str">
        <f t="shared" si="12"/>
        <v>[Xe] 6s2 4f11</v>
      </c>
      <c r="AC76" s="108" t="str">
        <f t="shared" si="16"/>
        <v>[Xe] 6s2 4f11</v>
      </c>
      <c r="AD76" s="111">
        <v>2.4700000000000002</v>
      </c>
      <c r="AE76" s="111" t="s">
        <v>3839</v>
      </c>
      <c r="AF76" s="111">
        <v>1.58</v>
      </c>
      <c r="AG76" s="112"/>
      <c r="AH76" s="112"/>
      <c r="AI76" s="112">
        <v>176</v>
      </c>
      <c r="AJ76" s="112"/>
      <c r="AK76" s="112"/>
      <c r="AL76" s="112">
        <v>104.1</v>
      </c>
      <c r="AM76" s="111">
        <v>18.8</v>
      </c>
      <c r="AN76" s="111" t="s">
        <v>5570</v>
      </c>
      <c r="AO76" s="111" t="s">
        <v>6354</v>
      </c>
      <c r="AP76" s="111">
        <v>1.24E-2</v>
      </c>
      <c r="AQ76" s="111">
        <v>0.16</v>
      </c>
      <c r="AR76" s="111">
        <v>12.2</v>
      </c>
      <c r="AS76" s="111">
        <v>241</v>
      </c>
      <c r="AT76" s="111">
        <v>16.2</v>
      </c>
      <c r="AU76" s="108">
        <v>1.3</v>
      </c>
      <c r="AV76" s="108">
        <v>2.2000000000000001E-7</v>
      </c>
      <c r="AW76" s="108"/>
      <c r="AX76" s="113"/>
      <c r="AY76" s="112" t="s">
        <v>6240</v>
      </c>
      <c r="AZ76" s="112" t="s">
        <v>5801</v>
      </c>
      <c r="BA76" s="112"/>
      <c r="BB76" s="112" t="s">
        <v>5574</v>
      </c>
      <c r="BC76" s="112"/>
      <c r="BD76" s="112" t="s">
        <v>6334</v>
      </c>
      <c r="BE76" s="112" t="s">
        <v>6355</v>
      </c>
      <c r="BF76" s="112" t="s">
        <v>6356</v>
      </c>
      <c r="BG76" s="112" t="s">
        <v>6357</v>
      </c>
      <c r="BH76" s="112" t="s">
        <v>6358</v>
      </c>
      <c r="BI76" s="112"/>
      <c r="BJ76" s="112" t="s">
        <v>6359</v>
      </c>
      <c r="BK76" s="112" t="s">
        <v>6360</v>
      </c>
      <c r="BL76" s="112" t="s">
        <v>6361</v>
      </c>
      <c r="BM76" s="112">
        <v>23.6</v>
      </c>
      <c r="BN76" s="112">
        <v>301</v>
      </c>
      <c r="BO76" s="112">
        <v>1879</v>
      </c>
      <c r="BP76" s="114">
        <v>-1.0510982390297863</v>
      </c>
      <c r="BQ76" s="112">
        <v>0.1</v>
      </c>
      <c r="BR76" s="112">
        <v>740</v>
      </c>
      <c r="BS76" s="112"/>
      <c r="BT76" s="112"/>
      <c r="BU76" s="112"/>
    </row>
    <row r="77" spans="1:73">
      <c r="A77" s="105">
        <v>68</v>
      </c>
      <c r="B77" s="131" t="s">
        <v>3454</v>
      </c>
      <c r="C77" s="105" t="s">
        <v>6234</v>
      </c>
      <c r="D77" s="105" t="s">
        <v>6234</v>
      </c>
      <c r="E77" s="105">
        <v>6</v>
      </c>
      <c r="F77" s="133" t="s">
        <v>3469</v>
      </c>
      <c r="G77" s="105" t="s">
        <v>3469</v>
      </c>
      <c r="H77" s="105" t="s">
        <v>3905</v>
      </c>
      <c r="I77" s="105" t="s">
        <v>6362</v>
      </c>
      <c r="J77" s="105" t="s">
        <v>6362</v>
      </c>
      <c r="K77" s="134" t="str">
        <f t="shared" si="13"/>
        <v>167.3</v>
      </c>
      <c r="L77" s="106">
        <v>167.25899999999999</v>
      </c>
      <c r="M77" s="106">
        <v>1529</v>
      </c>
      <c r="N77" s="106">
        <v>2868</v>
      </c>
      <c r="O77" s="107" t="s">
        <v>5590</v>
      </c>
      <c r="P77" s="106">
        <v>9.07</v>
      </c>
      <c r="Q77" s="135">
        <v>1.24</v>
      </c>
      <c r="R77" s="108">
        <v>6.1078000000000001</v>
      </c>
      <c r="S77" s="108">
        <v>11.929</v>
      </c>
      <c r="T77" s="108">
        <v>22.739000000000001</v>
      </c>
      <c r="U77" s="106">
        <f t="shared" si="14"/>
        <v>589</v>
      </c>
      <c r="V77" s="106">
        <f t="shared" si="14"/>
        <v>1151</v>
      </c>
      <c r="W77" s="106">
        <f t="shared" si="14"/>
        <v>2194</v>
      </c>
      <c r="X77" s="109"/>
      <c r="Y77" s="106" t="str">
        <f t="shared" si="15"/>
        <v/>
      </c>
      <c r="Z77" s="137" t="s">
        <v>3846</v>
      </c>
      <c r="AA77" s="110" t="s">
        <v>3846</v>
      </c>
      <c r="AB77" s="108" t="str">
        <f t="shared" si="12"/>
        <v>[Xe] 6s2 4f12</v>
      </c>
      <c r="AC77" s="108" t="str">
        <f t="shared" si="16"/>
        <v>[Xe] 6s2 4f12</v>
      </c>
      <c r="AD77" s="111">
        <v>2.4500000000000002</v>
      </c>
      <c r="AE77" s="111">
        <v>1</v>
      </c>
      <c r="AF77" s="111">
        <v>1.57</v>
      </c>
      <c r="AG77" s="112"/>
      <c r="AH77" s="112"/>
      <c r="AI77" s="112">
        <v>176</v>
      </c>
      <c r="AJ77" s="112"/>
      <c r="AK77" s="112"/>
      <c r="AL77" s="112">
        <v>103</v>
      </c>
      <c r="AM77" s="111">
        <v>18.399999999999999</v>
      </c>
      <c r="AN77" s="111" t="s">
        <v>5570</v>
      </c>
      <c r="AO77" s="111" t="s">
        <v>6363</v>
      </c>
      <c r="AP77" s="111">
        <v>1.17E-2</v>
      </c>
      <c r="AQ77" s="111">
        <v>0.17</v>
      </c>
      <c r="AR77" s="111">
        <v>19.899999999999999</v>
      </c>
      <c r="AS77" s="111">
        <v>261</v>
      </c>
      <c r="AT77" s="111">
        <v>14.3</v>
      </c>
      <c r="AU77" s="108">
        <v>3.5</v>
      </c>
      <c r="AV77" s="108">
        <v>8.7000000000000003E-7</v>
      </c>
      <c r="AW77" s="108"/>
      <c r="AX77" s="113"/>
      <c r="AY77" s="112" t="s">
        <v>6240</v>
      </c>
      <c r="AZ77" s="112" t="s">
        <v>5801</v>
      </c>
      <c r="BA77" s="112"/>
      <c r="BB77" s="112" t="s">
        <v>5574</v>
      </c>
      <c r="BC77" s="112"/>
      <c r="BD77" s="112" t="s">
        <v>6364</v>
      </c>
      <c r="BE77" s="112" t="s">
        <v>6365</v>
      </c>
      <c r="BF77" s="112" t="s">
        <v>6366</v>
      </c>
      <c r="BG77" s="112" t="s">
        <v>6367</v>
      </c>
      <c r="BH77" s="112" t="s">
        <v>6368</v>
      </c>
      <c r="BI77" s="112"/>
      <c r="BJ77" s="112" t="s">
        <v>6369</v>
      </c>
      <c r="BK77" s="112" t="s">
        <v>6370</v>
      </c>
      <c r="BL77" s="112" t="s">
        <v>6371</v>
      </c>
      <c r="BM77" s="112">
        <v>22.7</v>
      </c>
      <c r="BN77" s="112">
        <v>317</v>
      </c>
      <c r="BO77" s="112">
        <v>1843</v>
      </c>
      <c r="BP77" s="114">
        <v>-0.60067246784132111</v>
      </c>
      <c r="BQ77" s="112">
        <v>0.4</v>
      </c>
      <c r="BR77" s="112">
        <v>270</v>
      </c>
      <c r="BS77" s="112"/>
      <c r="BT77" s="112"/>
      <c r="BU77" s="112"/>
    </row>
    <row r="78" spans="1:73">
      <c r="A78" s="105">
        <v>69</v>
      </c>
      <c r="B78" s="131" t="s">
        <v>3455</v>
      </c>
      <c r="C78" s="105" t="s">
        <v>6234</v>
      </c>
      <c r="D78" s="105" t="s">
        <v>6234</v>
      </c>
      <c r="E78" s="105">
        <v>6</v>
      </c>
      <c r="F78" s="133" t="s">
        <v>3470</v>
      </c>
      <c r="G78" s="105" t="s">
        <v>3470</v>
      </c>
      <c r="H78" s="105" t="s">
        <v>3906</v>
      </c>
      <c r="I78" s="105" t="s">
        <v>6372</v>
      </c>
      <c r="J78" s="105" t="s">
        <v>6372</v>
      </c>
      <c r="K78" s="134" t="str">
        <f t="shared" si="13"/>
        <v>168.9</v>
      </c>
      <c r="L78" s="106">
        <v>168.93422000000001</v>
      </c>
      <c r="M78" s="106">
        <v>1545</v>
      </c>
      <c r="N78" s="106">
        <v>1950</v>
      </c>
      <c r="O78" s="107" t="s">
        <v>5590</v>
      </c>
      <c r="P78" s="106">
        <v>9.32</v>
      </c>
      <c r="Q78" s="135">
        <v>1.25</v>
      </c>
      <c r="R78" s="108">
        <v>6.1843000000000004</v>
      </c>
      <c r="S78" s="108">
        <v>12.054</v>
      </c>
      <c r="T78" s="108">
        <v>26.367000000000001</v>
      </c>
      <c r="U78" s="106">
        <f t="shared" si="14"/>
        <v>597</v>
      </c>
      <c r="V78" s="106">
        <f t="shared" si="14"/>
        <v>1163</v>
      </c>
      <c r="W78" s="106">
        <f t="shared" si="14"/>
        <v>2544</v>
      </c>
      <c r="X78" s="109"/>
      <c r="Y78" s="106" t="str">
        <f t="shared" si="15"/>
        <v/>
      </c>
      <c r="Z78" s="137" t="s">
        <v>3865</v>
      </c>
      <c r="AA78" s="110" t="s">
        <v>3865</v>
      </c>
      <c r="AB78" s="108" t="str">
        <f t="shared" si="12"/>
        <v>[Xe] 6s2 4f13</v>
      </c>
      <c r="AC78" s="108" t="str">
        <f t="shared" si="16"/>
        <v>[Xe] 6s2 4f13</v>
      </c>
      <c r="AD78" s="111">
        <v>2.42</v>
      </c>
      <c r="AE78" s="111">
        <v>1.0900000000000001</v>
      </c>
      <c r="AF78" s="111">
        <v>1.56</v>
      </c>
      <c r="AG78" s="112"/>
      <c r="AH78" s="112"/>
      <c r="AI78" s="112">
        <v>176</v>
      </c>
      <c r="AJ78" s="112"/>
      <c r="AK78" s="112">
        <v>117</v>
      </c>
      <c r="AL78" s="112">
        <v>102</v>
      </c>
      <c r="AM78" s="111">
        <v>18.100000000000001</v>
      </c>
      <c r="AN78" s="111" t="s">
        <v>5570</v>
      </c>
      <c r="AO78" s="111" t="s">
        <v>6373</v>
      </c>
      <c r="AP78" s="111">
        <v>1.4999999999999999E-2</v>
      </c>
      <c r="AQ78" s="111">
        <v>0.16</v>
      </c>
      <c r="AR78" s="111">
        <v>16.84</v>
      </c>
      <c r="AS78" s="111">
        <v>191</v>
      </c>
      <c r="AT78" s="111">
        <v>16.8</v>
      </c>
      <c r="AU78" s="108">
        <v>0.52</v>
      </c>
      <c r="AV78" s="108">
        <v>1.6999999999999999E-7</v>
      </c>
      <c r="AW78" s="108"/>
      <c r="AX78" s="113"/>
      <c r="AY78" s="112" t="s">
        <v>6240</v>
      </c>
      <c r="AZ78" s="112" t="s">
        <v>5801</v>
      </c>
      <c r="BA78" s="112" t="s">
        <v>5697</v>
      </c>
      <c r="BB78" s="112" t="s">
        <v>5574</v>
      </c>
      <c r="BC78" s="112"/>
      <c r="BD78" s="112" t="s">
        <v>6334</v>
      </c>
      <c r="BE78" s="112" t="s">
        <v>6374</v>
      </c>
      <c r="BF78" s="112" t="s">
        <v>6375</v>
      </c>
      <c r="BG78" s="112" t="s">
        <v>6376</v>
      </c>
      <c r="BH78" s="112" t="s">
        <v>6377</v>
      </c>
      <c r="BI78" s="112"/>
      <c r="BJ78" s="112" t="s">
        <v>6378</v>
      </c>
      <c r="BK78" s="112" t="s">
        <v>6379</v>
      </c>
      <c r="BL78" s="112" t="s">
        <v>6380</v>
      </c>
      <c r="BM78" s="112">
        <v>21.8</v>
      </c>
      <c r="BN78" s="112">
        <v>232</v>
      </c>
      <c r="BO78" s="112">
        <v>1879</v>
      </c>
      <c r="BP78" s="114">
        <v>-1.4225082001627747</v>
      </c>
      <c r="BQ78" s="112">
        <v>-0.3</v>
      </c>
      <c r="BR78" s="112">
        <v>4100</v>
      </c>
      <c r="BS78" s="112"/>
      <c r="BT78" s="112"/>
      <c r="BU78" s="112"/>
    </row>
    <row r="79" spans="1:73">
      <c r="A79" s="105">
        <v>70</v>
      </c>
      <c r="B79" s="131" t="s">
        <v>3456</v>
      </c>
      <c r="C79" s="105" t="s">
        <v>6234</v>
      </c>
      <c r="D79" s="105" t="s">
        <v>6234</v>
      </c>
      <c r="E79" s="105">
        <v>6</v>
      </c>
      <c r="F79" s="133" t="s">
        <v>3471</v>
      </c>
      <c r="G79" s="105" t="s">
        <v>3471</v>
      </c>
      <c r="H79" s="105" t="s">
        <v>3907</v>
      </c>
      <c r="I79" s="105" t="s">
        <v>6381</v>
      </c>
      <c r="J79" s="105" t="s">
        <v>6382</v>
      </c>
      <c r="K79" s="134" t="str">
        <f t="shared" si="13"/>
        <v>173.1</v>
      </c>
      <c r="L79" s="106">
        <v>173.054</v>
      </c>
      <c r="M79" s="106">
        <v>819</v>
      </c>
      <c r="N79" s="106">
        <v>1196</v>
      </c>
      <c r="O79" s="107" t="s">
        <v>5590</v>
      </c>
      <c r="P79" s="106">
        <v>6.97</v>
      </c>
      <c r="Q79" s="135"/>
      <c r="R79" s="108">
        <v>6.2542</v>
      </c>
      <c r="S79" s="108">
        <v>12.188000000000001</v>
      </c>
      <c r="T79" s="108">
        <v>25.03</v>
      </c>
      <c r="U79" s="106">
        <f t="shared" si="14"/>
        <v>603</v>
      </c>
      <c r="V79" s="106">
        <f t="shared" si="14"/>
        <v>1176</v>
      </c>
      <c r="W79" s="106">
        <f t="shared" si="14"/>
        <v>2415</v>
      </c>
      <c r="X79" s="109"/>
      <c r="Y79" s="106" t="str">
        <f t="shared" si="15"/>
        <v/>
      </c>
      <c r="Z79" s="137" t="s">
        <v>3865</v>
      </c>
      <c r="AA79" s="110" t="s">
        <v>3865</v>
      </c>
      <c r="AB79" s="108" t="str">
        <f t="shared" si="12"/>
        <v>[Xe] 6s2 4f14</v>
      </c>
      <c r="AC79" s="108" t="str">
        <f t="shared" si="16"/>
        <v>[Xe] 6s2 4f14</v>
      </c>
      <c r="AD79" s="111">
        <v>2.4</v>
      </c>
      <c r="AE79" s="111">
        <v>0.99</v>
      </c>
      <c r="AF79" s="111">
        <v>1.74</v>
      </c>
      <c r="AG79" s="112"/>
      <c r="AH79" s="112"/>
      <c r="AI79" s="112">
        <v>193</v>
      </c>
      <c r="AJ79" s="112"/>
      <c r="AK79" s="112">
        <v>116</v>
      </c>
      <c r="AL79" s="112">
        <v>100.8</v>
      </c>
      <c r="AM79" s="111">
        <v>24.79</v>
      </c>
      <c r="AN79" s="111" t="s">
        <v>5689</v>
      </c>
      <c r="AO79" s="111" t="s">
        <v>6383</v>
      </c>
      <c r="AP79" s="111">
        <v>3.5099999999999999E-2</v>
      </c>
      <c r="AQ79" s="111">
        <v>0.15</v>
      </c>
      <c r="AR79" s="111">
        <v>7.66</v>
      </c>
      <c r="AS79" s="111">
        <v>128.9</v>
      </c>
      <c r="AT79" s="111">
        <v>34.9</v>
      </c>
      <c r="AU79" s="108">
        <v>3.2</v>
      </c>
      <c r="AV79" s="108">
        <v>8.1999999999999998E-7</v>
      </c>
      <c r="AW79" s="108"/>
      <c r="AX79" s="113"/>
      <c r="AY79" s="112" t="s">
        <v>6240</v>
      </c>
      <c r="AZ79" s="112" t="s">
        <v>5801</v>
      </c>
      <c r="BA79" s="112" t="s">
        <v>5697</v>
      </c>
      <c r="BB79" s="112" t="s">
        <v>5691</v>
      </c>
      <c r="BC79" s="112"/>
      <c r="BD79" s="112" t="s">
        <v>6334</v>
      </c>
      <c r="BE79" s="112" t="s">
        <v>6384</v>
      </c>
      <c r="BF79" s="112" t="s">
        <v>6385</v>
      </c>
      <c r="BG79" s="112" t="s">
        <v>6386</v>
      </c>
      <c r="BH79" s="112" t="s">
        <v>6387</v>
      </c>
      <c r="BI79" s="112"/>
      <c r="BJ79" s="112" t="s">
        <v>6388</v>
      </c>
      <c r="BK79" s="112" t="s">
        <v>6389</v>
      </c>
      <c r="BL79" s="112" t="s">
        <v>6390</v>
      </c>
      <c r="BM79" s="112">
        <v>21</v>
      </c>
      <c r="BN79" s="112">
        <v>152</v>
      </c>
      <c r="BO79" s="112">
        <v>1879</v>
      </c>
      <c r="BP79" s="114">
        <v>-0.60572347323217846</v>
      </c>
      <c r="BQ79" s="112">
        <v>0.5</v>
      </c>
      <c r="BR79" s="112">
        <v>530</v>
      </c>
      <c r="BS79" s="112"/>
      <c r="BT79" s="112"/>
      <c r="BU79" s="112"/>
    </row>
    <row r="80" spans="1:73">
      <c r="A80" s="105">
        <v>71</v>
      </c>
      <c r="B80" s="131" t="s">
        <v>3457</v>
      </c>
      <c r="C80" s="105">
        <v>3</v>
      </c>
      <c r="D80" s="105" t="s">
        <v>6234</v>
      </c>
      <c r="E80" s="105">
        <v>6</v>
      </c>
      <c r="F80" s="133" t="s">
        <v>3472</v>
      </c>
      <c r="G80" s="105" t="s">
        <v>3472</v>
      </c>
      <c r="H80" s="105" t="s">
        <v>6391</v>
      </c>
      <c r="I80" s="105" t="s">
        <v>6392</v>
      </c>
      <c r="J80" s="105" t="s">
        <v>6393</v>
      </c>
      <c r="K80" s="134" t="str">
        <f t="shared" si="13"/>
        <v>175.0</v>
      </c>
      <c r="L80" s="106">
        <v>174.96680000000001</v>
      </c>
      <c r="M80" s="106">
        <v>1663</v>
      </c>
      <c r="N80" s="106">
        <v>3402</v>
      </c>
      <c r="O80" s="107" t="s">
        <v>5590</v>
      </c>
      <c r="P80" s="106">
        <v>9.84</v>
      </c>
      <c r="Q80" s="135">
        <v>1.27</v>
      </c>
      <c r="R80" s="108">
        <v>5.4259000000000004</v>
      </c>
      <c r="S80" s="108">
        <v>13.888</v>
      </c>
      <c r="T80" s="108">
        <v>20.957000000000001</v>
      </c>
      <c r="U80" s="106">
        <f t="shared" si="14"/>
        <v>524</v>
      </c>
      <c r="V80" s="106">
        <f t="shared" si="14"/>
        <v>1340</v>
      </c>
      <c r="W80" s="106">
        <f t="shared" si="14"/>
        <v>2022</v>
      </c>
      <c r="X80" s="109"/>
      <c r="Y80" s="106" t="str">
        <f t="shared" si="15"/>
        <v/>
      </c>
      <c r="Z80" s="137" t="s">
        <v>3846</v>
      </c>
      <c r="AA80" s="110" t="s">
        <v>3846</v>
      </c>
      <c r="AB80" s="108" t="str">
        <f t="shared" ref="AB80:AB88" si="17">CONCATENATE("[",B$63,"] ",E80,"s",MIN(A80-A$63,2)," ",E80-2,"f",MIN(A80-A$65,14)," ",E80-1,"d",MIN(A80-A$79,10))</f>
        <v>[Xe] 6s2 4f14 5d1</v>
      </c>
      <c r="AC80" s="108" t="str">
        <f t="shared" si="16"/>
        <v>[Xe] 6s2 4f14 5d1</v>
      </c>
      <c r="AD80" s="111">
        <v>2.25</v>
      </c>
      <c r="AE80" s="111">
        <v>0.98</v>
      </c>
      <c r="AF80" s="111">
        <v>1.56</v>
      </c>
      <c r="AG80" s="112"/>
      <c r="AH80" s="112"/>
      <c r="AI80" s="112">
        <v>174</v>
      </c>
      <c r="AJ80" s="112"/>
      <c r="AK80" s="112"/>
      <c r="AL80" s="112">
        <v>100.1</v>
      </c>
      <c r="AM80" s="111">
        <v>17.78</v>
      </c>
      <c r="AN80" s="111" t="s">
        <v>5570</v>
      </c>
      <c r="AO80" s="111" t="s">
        <v>6394</v>
      </c>
      <c r="AP80" s="111">
        <v>1.8499999999999999E-2</v>
      </c>
      <c r="AQ80" s="111">
        <v>0.15</v>
      </c>
      <c r="AR80" s="111">
        <v>18.600000000000001</v>
      </c>
      <c r="AS80" s="111">
        <v>355.9</v>
      </c>
      <c r="AT80" s="111">
        <v>16.399999999999999</v>
      </c>
      <c r="AU80" s="108">
        <v>0.8</v>
      </c>
      <c r="AV80" s="108">
        <v>1.4999999999999999E-7</v>
      </c>
      <c r="AW80" s="108"/>
      <c r="AX80" s="113"/>
      <c r="AY80" s="112" t="s">
        <v>6240</v>
      </c>
      <c r="AZ80" s="112" t="s">
        <v>5801</v>
      </c>
      <c r="BA80" s="112"/>
      <c r="BB80" s="112" t="s">
        <v>5574</v>
      </c>
      <c r="BC80" s="112"/>
      <c r="BD80" s="112" t="s">
        <v>6334</v>
      </c>
      <c r="BE80" s="112" t="s">
        <v>6395</v>
      </c>
      <c r="BF80" s="112" t="s">
        <v>6396</v>
      </c>
      <c r="BG80" s="112" t="s">
        <v>6397</v>
      </c>
      <c r="BH80" s="112" t="s">
        <v>6398</v>
      </c>
      <c r="BI80" s="112"/>
      <c r="BJ80" s="112" t="s">
        <v>6399</v>
      </c>
      <c r="BK80" s="112" t="s">
        <v>6400</v>
      </c>
      <c r="BL80" s="112" t="s">
        <v>6401</v>
      </c>
      <c r="BM80" s="112">
        <v>21.9</v>
      </c>
      <c r="BN80" s="112"/>
      <c r="BO80" s="112">
        <v>1907</v>
      </c>
      <c r="BP80" s="114">
        <v>-1.4353339357479105</v>
      </c>
      <c r="BQ80" s="112">
        <v>-0.3</v>
      </c>
      <c r="BR80" s="112">
        <v>6900</v>
      </c>
      <c r="BS80" s="112"/>
      <c r="BT80" s="112"/>
      <c r="BU80" s="112"/>
    </row>
    <row r="81" spans="1:73">
      <c r="A81" s="105">
        <v>72</v>
      </c>
      <c r="B81" s="131" t="s">
        <v>3358</v>
      </c>
      <c r="C81" s="105">
        <v>4</v>
      </c>
      <c r="D81" s="105" t="s">
        <v>5832</v>
      </c>
      <c r="E81" s="105">
        <v>6</v>
      </c>
      <c r="F81" s="133" t="s">
        <v>3374</v>
      </c>
      <c r="G81" s="105" t="s">
        <v>3374</v>
      </c>
      <c r="H81" s="105" t="s">
        <v>3908</v>
      </c>
      <c r="I81" s="105" t="s">
        <v>6402</v>
      </c>
      <c r="J81" s="105" t="s">
        <v>6402</v>
      </c>
      <c r="K81" s="134" t="str">
        <f t="shared" si="13"/>
        <v>178.5</v>
      </c>
      <c r="L81" s="106">
        <v>178.49</v>
      </c>
      <c r="M81" s="106">
        <v>2227</v>
      </c>
      <c r="N81" s="106">
        <v>4600</v>
      </c>
      <c r="O81" s="107" t="s">
        <v>5590</v>
      </c>
      <c r="P81" s="106">
        <v>13.3</v>
      </c>
      <c r="Q81" s="135">
        <v>1.3</v>
      </c>
      <c r="R81" s="108">
        <v>6.8250999999999999</v>
      </c>
      <c r="S81" s="108">
        <v>14.925000000000001</v>
      </c>
      <c r="T81" s="108">
        <v>23.32</v>
      </c>
      <c r="U81" s="106">
        <f t="shared" si="14"/>
        <v>659</v>
      </c>
      <c r="V81" s="106">
        <f t="shared" si="14"/>
        <v>1440</v>
      </c>
      <c r="W81" s="106">
        <f t="shared" si="14"/>
        <v>2250</v>
      </c>
      <c r="X81" s="109">
        <v>0</v>
      </c>
      <c r="Y81" s="106">
        <f t="shared" si="15"/>
        <v>0</v>
      </c>
      <c r="Z81" s="137" t="s">
        <v>3883</v>
      </c>
      <c r="AA81" s="110" t="s">
        <v>3883</v>
      </c>
      <c r="AB81" s="108" t="str">
        <f t="shared" si="17"/>
        <v>[Xe] 6s2 4f14 5d2</v>
      </c>
      <c r="AC81" s="108" t="str">
        <f t="shared" si="16"/>
        <v>[Xe] 6s2 4f14 5d2</v>
      </c>
      <c r="AD81" s="111">
        <v>2.16</v>
      </c>
      <c r="AE81" s="111">
        <v>0.83</v>
      </c>
      <c r="AF81" s="111">
        <v>1.44</v>
      </c>
      <c r="AG81" s="112"/>
      <c r="AH81" s="112"/>
      <c r="AI81" s="112">
        <v>159</v>
      </c>
      <c r="AJ81" s="112"/>
      <c r="AK81" s="112"/>
      <c r="AL81" s="112"/>
      <c r="AM81" s="111">
        <v>13.6</v>
      </c>
      <c r="AN81" s="111" t="s">
        <v>5570</v>
      </c>
      <c r="AO81" s="111" t="s">
        <v>6403</v>
      </c>
      <c r="AP81" s="111">
        <v>3.1199999999999999E-2</v>
      </c>
      <c r="AQ81" s="111">
        <v>0.14000000000000001</v>
      </c>
      <c r="AR81" s="111">
        <v>24.06</v>
      </c>
      <c r="AS81" s="111">
        <v>575</v>
      </c>
      <c r="AT81" s="111">
        <v>23</v>
      </c>
      <c r="AU81" s="108">
        <v>3</v>
      </c>
      <c r="AV81" s="108">
        <v>6.9999999999999999E-6</v>
      </c>
      <c r="AW81" s="108"/>
      <c r="AX81" s="113"/>
      <c r="AY81" s="112" t="s">
        <v>6054</v>
      </c>
      <c r="AZ81" s="112" t="s">
        <v>5594</v>
      </c>
      <c r="BA81" s="112" t="s">
        <v>5863</v>
      </c>
      <c r="BB81" s="112" t="s">
        <v>5574</v>
      </c>
      <c r="BC81" s="112"/>
      <c r="BD81" s="112" t="s">
        <v>6404</v>
      </c>
      <c r="BE81" s="112" t="s">
        <v>6405</v>
      </c>
      <c r="BF81" s="112" t="s">
        <v>5577</v>
      </c>
      <c r="BG81" s="112" t="s">
        <v>5577</v>
      </c>
      <c r="BH81" s="112" t="s">
        <v>5724</v>
      </c>
      <c r="BI81" s="112" t="s">
        <v>5577</v>
      </c>
      <c r="BJ81" s="112" t="s">
        <v>6406</v>
      </c>
      <c r="BK81" s="112" t="s">
        <v>6407</v>
      </c>
      <c r="BL81" s="112" t="s">
        <v>6408</v>
      </c>
      <c r="BM81" s="112">
        <v>16.2</v>
      </c>
      <c r="BN81" s="112">
        <v>619</v>
      </c>
      <c r="BO81" s="112">
        <v>1923</v>
      </c>
      <c r="BP81" s="114">
        <v>-0.8124792791635369</v>
      </c>
      <c r="BQ81" s="112">
        <v>0.4</v>
      </c>
      <c r="BR81" s="112">
        <v>120</v>
      </c>
      <c r="BS81" s="112"/>
      <c r="BT81" s="112"/>
      <c r="BU81" s="112" t="s">
        <v>5588</v>
      </c>
    </row>
    <row r="82" spans="1:73">
      <c r="A82" s="105">
        <v>73</v>
      </c>
      <c r="B82" s="131" t="s">
        <v>3359</v>
      </c>
      <c r="C82" s="105">
        <v>5</v>
      </c>
      <c r="D82" s="105" t="s">
        <v>5845</v>
      </c>
      <c r="E82" s="105">
        <v>6</v>
      </c>
      <c r="F82" s="133" t="s">
        <v>3375</v>
      </c>
      <c r="G82" s="105" t="s">
        <v>6409</v>
      </c>
      <c r="H82" s="105" t="s">
        <v>6410</v>
      </c>
      <c r="I82" s="105" t="s">
        <v>6411</v>
      </c>
      <c r="J82" s="105" t="s">
        <v>6412</v>
      </c>
      <c r="K82" s="134" t="str">
        <f t="shared" si="13"/>
        <v>180.9</v>
      </c>
      <c r="L82" s="106">
        <v>180.94788</v>
      </c>
      <c r="M82" s="106">
        <v>2996</v>
      </c>
      <c r="N82" s="106">
        <v>5425</v>
      </c>
      <c r="O82" s="107" t="s">
        <v>5590</v>
      </c>
      <c r="P82" s="106">
        <v>16.600000000000001</v>
      </c>
      <c r="Q82" s="135">
        <v>1.5</v>
      </c>
      <c r="R82" s="108">
        <v>7.89</v>
      </c>
      <c r="S82" s="108"/>
      <c r="T82" s="108"/>
      <c r="U82" s="106">
        <f t="shared" si="14"/>
        <v>761</v>
      </c>
      <c r="V82" s="106" t="str">
        <f t="shared" si="14"/>
        <v/>
      </c>
      <c r="W82" s="106" t="str">
        <f t="shared" si="14"/>
        <v/>
      </c>
      <c r="X82" s="109">
        <v>0.32</v>
      </c>
      <c r="Y82" s="106">
        <f t="shared" si="15"/>
        <v>31</v>
      </c>
      <c r="Z82" s="137" t="s">
        <v>3909</v>
      </c>
      <c r="AA82" s="110" t="s">
        <v>3909</v>
      </c>
      <c r="AB82" s="108" t="str">
        <f t="shared" si="17"/>
        <v>[Xe] 6s2 4f14 5d3</v>
      </c>
      <c r="AC82" s="108" t="str">
        <f t="shared" si="16"/>
        <v>[Xe] 6s2 4f14 5d3</v>
      </c>
      <c r="AD82" s="111">
        <v>2.09</v>
      </c>
      <c r="AE82" s="111">
        <v>0.64</v>
      </c>
      <c r="AF82" s="111">
        <v>1.34</v>
      </c>
      <c r="AG82" s="112"/>
      <c r="AH82" s="112"/>
      <c r="AI82" s="112">
        <v>146</v>
      </c>
      <c r="AJ82" s="112"/>
      <c r="AK82" s="112"/>
      <c r="AL82" s="112">
        <v>86</v>
      </c>
      <c r="AM82" s="111">
        <v>10.9</v>
      </c>
      <c r="AN82" s="111" t="s">
        <v>5591</v>
      </c>
      <c r="AO82" s="111" t="s">
        <v>6413</v>
      </c>
      <c r="AP82" s="111">
        <v>7.6100000000000001E-2</v>
      </c>
      <c r="AQ82" s="111">
        <v>0.14000000000000001</v>
      </c>
      <c r="AR82" s="111">
        <v>31.6</v>
      </c>
      <c r="AS82" s="111">
        <v>743</v>
      </c>
      <c r="AT82" s="111">
        <v>57.5</v>
      </c>
      <c r="AU82" s="108">
        <v>2</v>
      </c>
      <c r="AV82" s="108">
        <v>1.9999999999999999E-6</v>
      </c>
      <c r="AW82" s="108"/>
      <c r="AX82" s="113"/>
      <c r="AY82" s="112" t="s">
        <v>6414</v>
      </c>
      <c r="AZ82" s="112" t="s">
        <v>5838</v>
      </c>
      <c r="BA82" s="112" t="s">
        <v>6415</v>
      </c>
      <c r="BB82" s="112" t="s">
        <v>5596</v>
      </c>
      <c r="BC82" s="112"/>
      <c r="BD82" s="112" t="s">
        <v>6416</v>
      </c>
      <c r="BE82" s="112" t="s">
        <v>5577</v>
      </c>
      <c r="BF82" s="112" t="s">
        <v>5577</v>
      </c>
      <c r="BG82" s="112" t="s">
        <v>5577</v>
      </c>
      <c r="BH82" s="112" t="s">
        <v>5577</v>
      </c>
      <c r="BI82" s="112" t="s">
        <v>5577</v>
      </c>
      <c r="BJ82" s="112" t="s">
        <v>6417</v>
      </c>
      <c r="BK82" s="112" t="s">
        <v>6418</v>
      </c>
      <c r="BL82" s="112" t="s">
        <v>6419</v>
      </c>
      <c r="BM82" s="112">
        <v>13.1</v>
      </c>
      <c r="BN82" s="112">
        <v>782</v>
      </c>
      <c r="BO82" s="112">
        <v>1802</v>
      </c>
      <c r="BP82" s="114">
        <v>-1.684029654543082</v>
      </c>
      <c r="BQ82" s="112">
        <v>0.3</v>
      </c>
      <c r="BR82" s="112">
        <v>120</v>
      </c>
      <c r="BS82" s="112"/>
      <c r="BT82" s="112"/>
      <c r="BU82" s="112" t="s">
        <v>5588</v>
      </c>
    </row>
    <row r="83" spans="1:73">
      <c r="A83" s="105">
        <v>74</v>
      </c>
      <c r="B83" s="131" t="s">
        <v>3360</v>
      </c>
      <c r="C83" s="105">
        <v>6</v>
      </c>
      <c r="D83" s="105" t="s">
        <v>5856</v>
      </c>
      <c r="E83" s="105">
        <v>6</v>
      </c>
      <c r="F83" s="133" t="s">
        <v>3376</v>
      </c>
      <c r="G83" s="131" t="s">
        <v>6420</v>
      </c>
      <c r="H83" s="105" t="s">
        <v>6421</v>
      </c>
      <c r="I83" s="105" t="s">
        <v>6422</v>
      </c>
      <c r="J83" s="105" t="s">
        <v>6423</v>
      </c>
      <c r="K83" s="134" t="str">
        <f t="shared" si="13"/>
        <v>183.8</v>
      </c>
      <c r="L83" s="106">
        <v>183.84</v>
      </c>
      <c r="M83" s="106">
        <v>3410</v>
      </c>
      <c r="N83" s="106">
        <v>5660</v>
      </c>
      <c r="O83" s="107" t="s">
        <v>5590</v>
      </c>
      <c r="P83" s="106">
        <v>19.3</v>
      </c>
      <c r="Q83" s="135">
        <v>2.36</v>
      </c>
      <c r="R83" s="108">
        <v>7.98</v>
      </c>
      <c r="S83" s="108"/>
      <c r="T83" s="108"/>
      <c r="U83" s="106">
        <f t="shared" si="14"/>
        <v>770</v>
      </c>
      <c r="V83" s="106" t="str">
        <f t="shared" si="14"/>
        <v/>
      </c>
      <c r="W83" s="106" t="str">
        <f t="shared" si="14"/>
        <v/>
      </c>
      <c r="X83" s="109">
        <v>0.86</v>
      </c>
      <c r="Y83" s="106">
        <f t="shared" si="15"/>
        <v>83</v>
      </c>
      <c r="Z83" s="137" t="s">
        <v>3910</v>
      </c>
      <c r="AA83" s="110" t="s">
        <v>3910</v>
      </c>
      <c r="AB83" s="108" t="str">
        <f t="shared" si="17"/>
        <v>[Xe] 6s2 4f14 5d4</v>
      </c>
      <c r="AC83" s="108" t="str">
        <f t="shared" si="16"/>
        <v>[Xe] 6s2 4f14 5d4</v>
      </c>
      <c r="AD83" s="111">
        <v>2.02</v>
      </c>
      <c r="AE83" s="111">
        <v>0.6</v>
      </c>
      <c r="AF83" s="111">
        <v>1.3</v>
      </c>
      <c r="AG83" s="112"/>
      <c r="AH83" s="112"/>
      <c r="AI83" s="112">
        <v>139</v>
      </c>
      <c r="AJ83" s="112"/>
      <c r="AK83" s="112"/>
      <c r="AL83" s="112"/>
      <c r="AM83" s="111">
        <v>9.5299999999999994</v>
      </c>
      <c r="AN83" s="111" t="s">
        <v>5591</v>
      </c>
      <c r="AO83" s="111" t="s">
        <v>6424</v>
      </c>
      <c r="AP83" s="111">
        <v>0.189</v>
      </c>
      <c r="AQ83" s="111">
        <v>0.13</v>
      </c>
      <c r="AR83" s="111">
        <v>35.4</v>
      </c>
      <c r="AS83" s="111">
        <v>824</v>
      </c>
      <c r="AT83" s="111">
        <v>174</v>
      </c>
      <c r="AU83" s="108">
        <v>1.25</v>
      </c>
      <c r="AV83" s="108">
        <v>1E-4</v>
      </c>
      <c r="AW83" s="108"/>
      <c r="AX83" s="113"/>
      <c r="AY83" s="112" t="s">
        <v>6425</v>
      </c>
      <c r="AZ83" s="112" t="s">
        <v>6426</v>
      </c>
      <c r="BA83" s="112" t="s">
        <v>6427</v>
      </c>
      <c r="BB83" s="112" t="s">
        <v>5596</v>
      </c>
      <c r="BC83" s="112"/>
      <c r="BD83" s="112" t="s">
        <v>6428</v>
      </c>
      <c r="BE83" s="112" t="s">
        <v>6429</v>
      </c>
      <c r="BF83" s="112" t="s">
        <v>5577</v>
      </c>
      <c r="BG83" s="112" t="s">
        <v>5577</v>
      </c>
      <c r="BH83" s="112"/>
      <c r="BI83" s="112"/>
      <c r="BJ83" s="112"/>
      <c r="BK83" s="112" t="s">
        <v>6430</v>
      </c>
      <c r="BL83" s="112" t="s">
        <v>6431</v>
      </c>
      <c r="BM83" s="112">
        <v>11.1</v>
      </c>
      <c r="BN83" s="112">
        <v>849</v>
      </c>
      <c r="BO83" s="112">
        <v>1783</v>
      </c>
      <c r="BP83" s="114">
        <v>-0.87614835903291399</v>
      </c>
      <c r="BQ83" s="112">
        <v>0.2</v>
      </c>
      <c r="BR83" s="112">
        <v>11</v>
      </c>
      <c r="BS83" s="112"/>
      <c r="BT83" s="112"/>
      <c r="BU83" s="112" t="s">
        <v>5588</v>
      </c>
    </row>
    <row r="84" spans="1:73">
      <c r="A84" s="105">
        <v>75</v>
      </c>
      <c r="B84" s="131" t="s">
        <v>3361</v>
      </c>
      <c r="C84" s="105">
        <v>7</v>
      </c>
      <c r="D84" s="105" t="s">
        <v>5869</v>
      </c>
      <c r="E84" s="105">
        <v>6</v>
      </c>
      <c r="F84" s="133" t="s">
        <v>3377</v>
      </c>
      <c r="G84" s="105" t="s">
        <v>3377</v>
      </c>
      <c r="H84" s="105" t="s">
        <v>6432</v>
      </c>
      <c r="I84" s="105" t="s">
        <v>6433</v>
      </c>
      <c r="J84" s="105" t="s">
        <v>6433</v>
      </c>
      <c r="K84" s="134" t="str">
        <f t="shared" si="13"/>
        <v>186.2</v>
      </c>
      <c r="L84" s="106">
        <v>186.20699999999999</v>
      </c>
      <c r="M84" s="106">
        <v>3180</v>
      </c>
      <c r="N84" s="106">
        <v>5600</v>
      </c>
      <c r="O84" s="107" t="s">
        <v>5590</v>
      </c>
      <c r="P84" s="106">
        <v>21</v>
      </c>
      <c r="Q84" s="135">
        <v>1.9</v>
      </c>
      <c r="R84" s="108">
        <v>7.88</v>
      </c>
      <c r="S84" s="108"/>
      <c r="T84" s="108"/>
      <c r="U84" s="106">
        <f t="shared" si="14"/>
        <v>760</v>
      </c>
      <c r="V84" s="106" t="str">
        <f t="shared" si="14"/>
        <v/>
      </c>
      <c r="W84" s="106" t="str">
        <f t="shared" si="14"/>
        <v/>
      </c>
      <c r="X84" s="109">
        <v>0.15</v>
      </c>
      <c r="Y84" s="106">
        <f t="shared" si="15"/>
        <v>14</v>
      </c>
      <c r="Z84" s="137" t="s">
        <v>3887</v>
      </c>
      <c r="AA84" s="110" t="s">
        <v>3887</v>
      </c>
      <c r="AB84" s="108" t="str">
        <f t="shared" si="17"/>
        <v>[Xe] 6s2 4f14 5d5</v>
      </c>
      <c r="AC84" s="108" t="str">
        <f t="shared" si="16"/>
        <v>[Xe] 6s2 4f14 5d5</v>
      </c>
      <c r="AD84" s="111">
        <v>1.97</v>
      </c>
      <c r="AE84" s="111">
        <v>0.53</v>
      </c>
      <c r="AF84" s="111">
        <v>1.28</v>
      </c>
      <c r="AG84" s="112"/>
      <c r="AH84" s="112"/>
      <c r="AI84" s="112">
        <v>137</v>
      </c>
      <c r="AJ84" s="112"/>
      <c r="AK84" s="112"/>
      <c r="AL84" s="112"/>
      <c r="AM84" s="111">
        <v>8.85</v>
      </c>
      <c r="AN84" s="111" t="s">
        <v>5570</v>
      </c>
      <c r="AO84" s="111" t="s">
        <v>6434</v>
      </c>
      <c r="AP84" s="111">
        <v>5.4199999999999998E-2</v>
      </c>
      <c r="AQ84" s="111">
        <v>0.13</v>
      </c>
      <c r="AR84" s="111">
        <v>33.200000000000003</v>
      </c>
      <c r="AS84" s="111">
        <v>715</v>
      </c>
      <c r="AT84" s="111">
        <v>47.9</v>
      </c>
      <c r="AU84" s="108">
        <v>6.9999999999999999E-4</v>
      </c>
      <c r="AV84" s="108">
        <v>3.9999999999999998E-6</v>
      </c>
      <c r="AW84" s="108"/>
      <c r="AX84" s="113"/>
      <c r="AY84" s="112" t="s">
        <v>6077</v>
      </c>
      <c r="AZ84" s="112" t="s">
        <v>5801</v>
      </c>
      <c r="BA84" s="112" t="s">
        <v>6435</v>
      </c>
      <c r="BB84" s="112" t="s">
        <v>5574</v>
      </c>
      <c r="BC84" s="112"/>
      <c r="BD84" s="112" t="s">
        <v>6436</v>
      </c>
      <c r="BE84" s="112" t="s">
        <v>6437</v>
      </c>
      <c r="BF84" s="112" t="s">
        <v>5577</v>
      </c>
      <c r="BG84" s="112" t="s">
        <v>5577</v>
      </c>
      <c r="BH84" s="112" t="s">
        <v>6438</v>
      </c>
      <c r="BI84" s="112"/>
      <c r="BJ84" s="112" t="s">
        <v>5577</v>
      </c>
      <c r="BK84" s="112" t="s">
        <v>6439</v>
      </c>
      <c r="BL84" s="112" t="s">
        <v>6440</v>
      </c>
      <c r="BM84" s="112">
        <v>9.6999999999999993</v>
      </c>
      <c r="BN84" s="112">
        <v>770</v>
      </c>
      <c r="BO84" s="112">
        <v>1925</v>
      </c>
      <c r="BP84" s="114">
        <v>-1.2865094569060573</v>
      </c>
      <c r="BQ84" s="112">
        <v>-2.2999999999999998</v>
      </c>
      <c r="BR84" s="112">
        <v>540</v>
      </c>
      <c r="BS84" s="112"/>
      <c r="BT84" s="112"/>
      <c r="BU84" s="112"/>
    </row>
    <row r="85" spans="1:73">
      <c r="A85" s="105">
        <v>76</v>
      </c>
      <c r="B85" s="131" t="s">
        <v>3362</v>
      </c>
      <c r="C85" s="105">
        <v>8</v>
      </c>
      <c r="D85" s="105" t="s">
        <v>5884</v>
      </c>
      <c r="E85" s="105">
        <v>6</v>
      </c>
      <c r="F85" s="133" t="s">
        <v>3378</v>
      </c>
      <c r="G85" s="105" t="s">
        <v>3378</v>
      </c>
      <c r="H85" s="105" t="s">
        <v>3911</v>
      </c>
      <c r="I85" s="105" t="s">
        <v>6441</v>
      </c>
      <c r="J85" s="105" t="s">
        <v>6441</v>
      </c>
      <c r="K85" s="134" t="str">
        <f t="shared" si="13"/>
        <v>190.2</v>
      </c>
      <c r="L85" s="106">
        <v>190.23</v>
      </c>
      <c r="M85" s="106">
        <v>3045</v>
      </c>
      <c r="N85" s="106">
        <v>5030</v>
      </c>
      <c r="O85" s="107" t="s">
        <v>5590</v>
      </c>
      <c r="P85" s="106">
        <v>22.6</v>
      </c>
      <c r="Q85" s="135">
        <v>2.2000000000000002</v>
      </c>
      <c r="R85" s="108">
        <v>8.6999999999999993</v>
      </c>
      <c r="S85" s="108"/>
      <c r="T85" s="108"/>
      <c r="U85" s="106">
        <f t="shared" si="14"/>
        <v>839</v>
      </c>
      <c r="V85" s="106" t="str">
        <f t="shared" si="14"/>
        <v/>
      </c>
      <c r="W85" s="106" t="str">
        <f t="shared" si="14"/>
        <v/>
      </c>
      <c r="X85" s="109">
        <v>1.1000000000000001</v>
      </c>
      <c r="Y85" s="106">
        <f t="shared" si="15"/>
        <v>106</v>
      </c>
      <c r="Z85" s="137" t="s">
        <v>3912</v>
      </c>
      <c r="AA85" s="110" t="s">
        <v>3912</v>
      </c>
      <c r="AB85" s="108" t="str">
        <f t="shared" si="17"/>
        <v>[Xe] 6s2 4f14 5d6</v>
      </c>
      <c r="AC85" s="108" t="str">
        <f t="shared" si="16"/>
        <v>[Xe] 6s2 4f14 5d6</v>
      </c>
      <c r="AD85" s="111">
        <v>1.92</v>
      </c>
      <c r="AE85" s="111">
        <v>0.63</v>
      </c>
      <c r="AF85" s="111">
        <v>1.26</v>
      </c>
      <c r="AG85" s="112"/>
      <c r="AH85" s="112"/>
      <c r="AI85" s="112">
        <v>135</v>
      </c>
      <c r="AJ85" s="112"/>
      <c r="AK85" s="112"/>
      <c r="AL85" s="112"/>
      <c r="AM85" s="111">
        <v>8.49</v>
      </c>
      <c r="AN85" s="111" t="s">
        <v>5570</v>
      </c>
      <c r="AO85" s="111" t="s">
        <v>6442</v>
      </c>
      <c r="AP85" s="111">
        <v>0.109</v>
      </c>
      <c r="AQ85" s="111">
        <v>0.13</v>
      </c>
      <c r="AR85" s="111">
        <v>31.8</v>
      </c>
      <c r="AS85" s="111">
        <v>746</v>
      </c>
      <c r="AT85" s="111">
        <v>87.6</v>
      </c>
      <c r="AU85" s="108">
        <v>1.5E-3</v>
      </c>
      <c r="AV85" s="108"/>
      <c r="AW85" s="108"/>
      <c r="AX85" s="113"/>
      <c r="AY85" s="112" t="s">
        <v>6099</v>
      </c>
      <c r="AZ85" s="112" t="s">
        <v>5901</v>
      </c>
      <c r="BA85" s="112" t="s">
        <v>6443</v>
      </c>
      <c r="BB85" s="112" t="s">
        <v>5574</v>
      </c>
      <c r="BC85" s="112">
        <v>7</v>
      </c>
      <c r="BD85" s="112" t="s">
        <v>6444</v>
      </c>
      <c r="BE85" s="112" t="s">
        <v>5577</v>
      </c>
      <c r="BF85" s="112" t="s">
        <v>5577</v>
      </c>
      <c r="BG85" s="112" t="s">
        <v>5577</v>
      </c>
      <c r="BH85" s="112" t="s">
        <v>6445</v>
      </c>
      <c r="BI85" s="112"/>
      <c r="BJ85" s="112" t="s">
        <v>5577</v>
      </c>
      <c r="BK85" s="112" t="s">
        <v>6446</v>
      </c>
      <c r="BL85" s="112" t="s">
        <v>6447</v>
      </c>
      <c r="BM85" s="112">
        <v>8.5</v>
      </c>
      <c r="BN85" s="112">
        <v>791</v>
      </c>
      <c r="BO85" s="112">
        <v>1804</v>
      </c>
      <c r="BP85" s="114">
        <v>-0.17069622716897503</v>
      </c>
      <c r="BQ85" s="112">
        <v>-2.8</v>
      </c>
      <c r="BR85" s="112">
        <v>7700</v>
      </c>
      <c r="BS85" s="112"/>
      <c r="BT85" s="112"/>
      <c r="BU85" s="112"/>
    </row>
    <row r="86" spans="1:73">
      <c r="A86" s="105">
        <v>77</v>
      </c>
      <c r="B86" s="131" t="s">
        <v>3363</v>
      </c>
      <c r="C86" s="105">
        <v>9</v>
      </c>
      <c r="D86" s="105" t="s">
        <v>5884</v>
      </c>
      <c r="E86" s="105">
        <v>6</v>
      </c>
      <c r="F86" s="133" t="s">
        <v>3379</v>
      </c>
      <c r="G86" s="105" t="s">
        <v>3379</v>
      </c>
      <c r="H86" s="105" t="s">
        <v>3913</v>
      </c>
      <c r="I86" s="105" t="s">
        <v>6448</v>
      </c>
      <c r="J86" s="105" t="s">
        <v>6448</v>
      </c>
      <c r="K86" s="134" t="str">
        <f t="shared" si="13"/>
        <v>192.2</v>
      </c>
      <c r="L86" s="106">
        <v>192.21700000000001</v>
      </c>
      <c r="M86" s="106">
        <v>2410</v>
      </c>
      <c r="N86" s="106">
        <v>4130</v>
      </c>
      <c r="O86" s="107" t="s">
        <v>5590</v>
      </c>
      <c r="P86" s="106">
        <v>22.4</v>
      </c>
      <c r="Q86" s="135">
        <v>2.2000000000000002</v>
      </c>
      <c r="R86" s="108">
        <v>9.1</v>
      </c>
      <c r="S86" s="108"/>
      <c r="T86" s="108"/>
      <c r="U86" s="106">
        <f t="shared" si="14"/>
        <v>878</v>
      </c>
      <c r="V86" s="106" t="str">
        <f t="shared" si="14"/>
        <v/>
      </c>
      <c r="W86" s="106" t="str">
        <f t="shared" si="14"/>
        <v/>
      </c>
      <c r="X86" s="109">
        <v>1.57</v>
      </c>
      <c r="Y86" s="106">
        <f t="shared" si="15"/>
        <v>151</v>
      </c>
      <c r="Z86" s="137" t="s">
        <v>3914</v>
      </c>
      <c r="AA86" s="110" t="s">
        <v>3914</v>
      </c>
      <c r="AB86" s="108" t="str">
        <f t="shared" si="17"/>
        <v>[Xe] 6s2 4f14 5d7</v>
      </c>
      <c r="AC86" s="108" t="str">
        <f t="shared" si="16"/>
        <v>[Xe] 6s2 4f14 5d7</v>
      </c>
      <c r="AD86" s="111">
        <v>1.87</v>
      </c>
      <c r="AE86" s="111">
        <v>0.63</v>
      </c>
      <c r="AF86" s="111">
        <v>1.27</v>
      </c>
      <c r="AG86" s="112"/>
      <c r="AH86" s="112"/>
      <c r="AI86" s="112">
        <v>136</v>
      </c>
      <c r="AJ86" s="112"/>
      <c r="AK86" s="112"/>
      <c r="AL86" s="112">
        <v>82</v>
      </c>
      <c r="AM86" s="111">
        <v>8.5399999999999991</v>
      </c>
      <c r="AN86" s="111" t="s">
        <v>5689</v>
      </c>
      <c r="AO86" s="111" t="s">
        <v>6449</v>
      </c>
      <c r="AP86" s="111">
        <v>0.19700000000000001</v>
      </c>
      <c r="AQ86" s="111">
        <v>0.13</v>
      </c>
      <c r="AR86" s="111">
        <v>26.1</v>
      </c>
      <c r="AS86" s="111">
        <v>604</v>
      </c>
      <c r="AT86" s="111">
        <v>147</v>
      </c>
      <c r="AU86" s="108">
        <v>1E-3</v>
      </c>
      <c r="AV86" s="108"/>
      <c r="AW86" s="108"/>
      <c r="AX86" s="113"/>
      <c r="AY86" s="112" t="s">
        <v>6099</v>
      </c>
      <c r="AZ86" s="112" t="s">
        <v>5749</v>
      </c>
      <c r="BA86" s="112" t="s">
        <v>6450</v>
      </c>
      <c r="BB86" s="112" t="s">
        <v>5691</v>
      </c>
      <c r="BC86" s="112">
        <v>6.25</v>
      </c>
      <c r="BD86" s="112" t="s">
        <v>6451</v>
      </c>
      <c r="BE86" s="112" t="s">
        <v>5577</v>
      </c>
      <c r="BF86" s="112" t="s">
        <v>5577</v>
      </c>
      <c r="BG86" s="112" t="s">
        <v>5577</v>
      </c>
      <c r="BH86" s="112" t="s">
        <v>5577</v>
      </c>
      <c r="BI86" s="112" t="s">
        <v>5577</v>
      </c>
      <c r="BJ86" s="112" t="s">
        <v>5577</v>
      </c>
      <c r="BK86" s="112" t="s">
        <v>6452</v>
      </c>
      <c r="BL86" s="112" t="s">
        <v>6453</v>
      </c>
      <c r="BM86" s="112">
        <v>7.6</v>
      </c>
      <c r="BN86" s="112">
        <v>665</v>
      </c>
      <c r="BO86" s="112">
        <v>1804</v>
      </c>
      <c r="BP86" s="114">
        <v>-0.17979854051435973</v>
      </c>
      <c r="BQ86" s="112">
        <v>-3</v>
      </c>
      <c r="BR86" s="112">
        <v>4200</v>
      </c>
      <c r="BS86" s="112"/>
      <c r="BT86" s="112"/>
      <c r="BU86" s="112"/>
    </row>
    <row r="87" spans="1:73">
      <c r="A87" s="105">
        <v>78</v>
      </c>
      <c r="B87" s="131" t="s">
        <v>3364</v>
      </c>
      <c r="C87" s="105">
        <v>10</v>
      </c>
      <c r="D87" s="105" t="s">
        <v>5884</v>
      </c>
      <c r="E87" s="105">
        <v>6</v>
      </c>
      <c r="F87" s="133" t="s">
        <v>3380</v>
      </c>
      <c r="G87" s="105" t="s">
        <v>6454</v>
      </c>
      <c r="H87" s="105" t="s">
        <v>6455</v>
      </c>
      <c r="I87" s="105" t="s">
        <v>6456</v>
      </c>
      <c r="J87" s="105" t="s">
        <v>6456</v>
      </c>
      <c r="K87" s="134" t="str">
        <f t="shared" si="13"/>
        <v>195.1</v>
      </c>
      <c r="L87" s="106">
        <v>195.084</v>
      </c>
      <c r="M87" s="106">
        <v>1772</v>
      </c>
      <c r="N87" s="106">
        <v>3827</v>
      </c>
      <c r="O87" s="107" t="s">
        <v>5590</v>
      </c>
      <c r="P87" s="106">
        <v>21.4</v>
      </c>
      <c r="Q87" s="135">
        <v>2.2799999999999998</v>
      </c>
      <c r="R87" s="108">
        <v>9</v>
      </c>
      <c r="S87" s="108">
        <v>18.562999999999999</v>
      </c>
      <c r="T87" s="108"/>
      <c r="U87" s="106">
        <f t="shared" si="14"/>
        <v>868</v>
      </c>
      <c r="V87" s="106">
        <f t="shared" si="14"/>
        <v>1791</v>
      </c>
      <c r="W87" s="106" t="str">
        <f t="shared" si="14"/>
        <v/>
      </c>
      <c r="X87" s="109">
        <v>2.13</v>
      </c>
      <c r="Y87" s="106">
        <f t="shared" si="15"/>
        <v>206</v>
      </c>
      <c r="Z87" s="137" t="s">
        <v>3873</v>
      </c>
      <c r="AA87" s="110" t="s">
        <v>3873</v>
      </c>
      <c r="AB87" s="108" t="str">
        <f t="shared" si="17"/>
        <v>[Xe] 6s2 4f14 5d8</v>
      </c>
      <c r="AC87" s="108" t="str">
        <f t="shared" si="16"/>
        <v>[Xe] 6s2 4f14 5d8</v>
      </c>
      <c r="AD87" s="111">
        <v>1.83</v>
      </c>
      <c r="AE87" s="111">
        <v>0.63</v>
      </c>
      <c r="AF87" s="111">
        <v>1.3</v>
      </c>
      <c r="AG87" s="112"/>
      <c r="AH87" s="112"/>
      <c r="AI87" s="112">
        <v>139</v>
      </c>
      <c r="AJ87" s="112"/>
      <c r="AK87" s="112">
        <v>94</v>
      </c>
      <c r="AL87" s="112"/>
      <c r="AM87" s="111">
        <v>9.1</v>
      </c>
      <c r="AN87" s="111" t="s">
        <v>5689</v>
      </c>
      <c r="AO87" s="111" t="s">
        <v>6457</v>
      </c>
      <c r="AP87" s="111">
        <v>9.6600000000000005E-2</v>
      </c>
      <c r="AQ87" s="111">
        <v>0.13</v>
      </c>
      <c r="AR87" s="111">
        <v>19.600000000000001</v>
      </c>
      <c r="AS87" s="111">
        <v>510</v>
      </c>
      <c r="AT87" s="111">
        <v>71.599999999999994</v>
      </c>
      <c r="AU87" s="108">
        <v>5.0000000000000001E-3</v>
      </c>
      <c r="AV87" s="108"/>
      <c r="AW87" s="108"/>
      <c r="AX87" s="113"/>
      <c r="AY87" s="112" t="s">
        <v>6099</v>
      </c>
      <c r="AZ87" s="112" t="s">
        <v>5801</v>
      </c>
      <c r="BA87" s="112" t="s">
        <v>6458</v>
      </c>
      <c r="BB87" s="112" t="s">
        <v>5691</v>
      </c>
      <c r="BC87" s="112">
        <v>4.3</v>
      </c>
      <c r="BD87" s="112" t="s">
        <v>6459</v>
      </c>
      <c r="BE87" s="112" t="s">
        <v>5577</v>
      </c>
      <c r="BF87" s="112" t="s">
        <v>5577</v>
      </c>
      <c r="BG87" s="112" t="s">
        <v>5577</v>
      </c>
      <c r="BH87" s="112" t="s">
        <v>5577</v>
      </c>
      <c r="BI87" s="112" t="s">
        <v>5577</v>
      </c>
      <c r="BJ87" s="112" t="s">
        <v>5577</v>
      </c>
      <c r="BK87" s="112" t="s">
        <v>6460</v>
      </c>
      <c r="BL87" s="112" t="s">
        <v>6461</v>
      </c>
      <c r="BM87" s="112">
        <v>6.5</v>
      </c>
      <c r="BN87" s="112">
        <v>565</v>
      </c>
      <c r="BO87" s="112">
        <v>1748</v>
      </c>
      <c r="BP87" s="114">
        <v>0.12710479836480765</v>
      </c>
      <c r="BQ87" s="112">
        <v>-2.2999999999999998</v>
      </c>
      <c r="BR87" s="112">
        <v>4700</v>
      </c>
      <c r="BS87" s="112">
        <v>1200</v>
      </c>
      <c r="BT87" s="112"/>
      <c r="BU87" s="112" t="s">
        <v>5588</v>
      </c>
    </row>
    <row r="88" spans="1:73">
      <c r="A88" s="105">
        <v>79</v>
      </c>
      <c r="B88" s="131" t="s">
        <v>3365</v>
      </c>
      <c r="C88" s="105">
        <v>11</v>
      </c>
      <c r="D88" s="105" t="s">
        <v>5918</v>
      </c>
      <c r="E88" s="105">
        <v>6</v>
      </c>
      <c r="F88" s="133" t="s">
        <v>3381</v>
      </c>
      <c r="G88" s="105" t="s">
        <v>3381</v>
      </c>
      <c r="H88" s="105" t="s">
        <v>6462</v>
      </c>
      <c r="I88" s="105" t="s">
        <v>6463</v>
      </c>
      <c r="J88" s="105" t="s">
        <v>6463</v>
      </c>
      <c r="K88" s="134" t="str">
        <f t="shared" si="13"/>
        <v>197.0</v>
      </c>
      <c r="L88" s="106">
        <v>196.96656899999999</v>
      </c>
      <c r="M88" s="106">
        <v>1064</v>
      </c>
      <c r="N88" s="106">
        <v>3080</v>
      </c>
      <c r="O88" s="107" t="s">
        <v>5590</v>
      </c>
      <c r="P88" s="106">
        <v>19.3</v>
      </c>
      <c r="Q88" s="135">
        <v>2.54</v>
      </c>
      <c r="R88" s="108">
        <v>9.2256999999999998</v>
      </c>
      <c r="S88" s="108">
        <v>20.521000000000001</v>
      </c>
      <c r="T88" s="108"/>
      <c r="U88" s="106">
        <f t="shared" si="14"/>
        <v>890</v>
      </c>
      <c r="V88" s="106">
        <f t="shared" si="14"/>
        <v>1980</v>
      </c>
      <c r="W88" s="106" t="str">
        <f t="shared" si="14"/>
        <v/>
      </c>
      <c r="X88" s="109">
        <v>2.31</v>
      </c>
      <c r="Y88" s="106">
        <f t="shared" si="15"/>
        <v>223</v>
      </c>
      <c r="Z88" s="137" t="s">
        <v>3915</v>
      </c>
      <c r="AA88" s="110" t="s">
        <v>3915</v>
      </c>
      <c r="AB88" s="108" t="str">
        <f t="shared" si="17"/>
        <v>[Xe] 6s2 4f14 5d9</v>
      </c>
      <c r="AC88" s="108" t="str">
        <f t="shared" si="16"/>
        <v>[Xe] 6s2 4f14 5d9</v>
      </c>
      <c r="AD88" s="111">
        <v>1.79</v>
      </c>
      <c r="AE88" s="111">
        <v>0.85</v>
      </c>
      <c r="AF88" s="111">
        <v>1.34</v>
      </c>
      <c r="AG88" s="112"/>
      <c r="AH88" s="112"/>
      <c r="AI88" s="112">
        <v>144</v>
      </c>
      <c r="AJ88" s="112">
        <v>151</v>
      </c>
      <c r="AK88" s="112"/>
      <c r="AL88" s="112">
        <v>99</v>
      </c>
      <c r="AM88" s="111">
        <v>10.199999999999999</v>
      </c>
      <c r="AN88" s="111" t="s">
        <v>5689</v>
      </c>
      <c r="AO88" s="111" t="s">
        <v>6464</v>
      </c>
      <c r="AP88" s="111">
        <v>0.45200000000000001</v>
      </c>
      <c r="AQ88" s="111">
        <v>0.128</v>
      </c>
      <c r="AR88" s="111">
        <v>12.55</v>
      </c>
      <c r="AS88" s="111">
        <v>334.4</v>
      </c>
      <c r="AT88" s="111">
        <v>317</v>
      </c>
      <c r="AU88" s="108">
        <v>4.0000000000000001E-3</v>
      </c>
      <c r="AV88" s="108">
        <v>4.0000000000000001E-3</v>
      </c>
      <c r="AW88" s="108">
        <v>1.0000000000000001E-5</v>
      </c>
      <c r="AX88" s="113"/>
      <c r="AY88" s="112" t="s">
        <v>6465</v>
      </c>
      <c r="AZ88" s="112" t="s">
        <v>6466</v>
      </c>
      <c r="BA88" s="112" t="s">
        <v>6467</v>
      </c>
      <c r="BB88" s="112" t="s">
        <v>5691</v>
      </c>
      <c r="BC88" s="112">
        <v>2.75</v>
      </c>
      <c r="BD88" s="112" t="s">
        <v>6468</v>
      </c>
      <c r="BE88" s="112" t="s">
        <v>5577</v>
      </c>
      <c r="BF88" s="112" t="s">
        <v>5577</v>
      </c>
      <c r="BG88" s="112" t="s">
        <v>5577</v>
      </c>
      <c r="BH88" s="112" t="s">
        <v>5577</v>
      </c>
      <c r="BI88" s="112" t="s">
        <v>5577</v>
      </c>
      <c r="BJ88" s="112" t="s">
        <v>5577</v>
      </c>
      <c r="BK88" s="112" t="s">
        <v>6469</v>
      </c>
      <c r="BL88" s="112" t="s">
        <v>6470</v>
      </c>
      <c r="BM88" s="112">
        <v>6.1</v>
      </c>
      <c r="BN88" s="112">
        <v>366</v>
      </c>
      <c r="BO88" s="112"/>
      <c r="BP88" s="114">
        <v>-0.72815839346350097</v>
      </c>
      <c r="BQ88" s="112">
        <v>-2.4</v>
      </c>
      <c r="BR88" s="112">
        <v>4400</v>
      </c>
      <c r="BS88" s="112">
        <v>1200</v>
      </c>
      <c r="BT88" s="112"/>
      <c r="BU88" s="112" t="s">
        <v>5588</v>
      </c>
    </row>
    <row r="89" spans="1:73">
      <c r="A89" s="105">
        <v>80</v>
      </c>
      <c r="B89" s="131" t="s">
        <v>148</v>
      </c>
      <c r="C89" s="105">
        <v>12</v>
      </c>
      <c r="D89" s="105" t="s">
        <v>5934</v>
      </c>
      <c r="E89" s="105">
        <v>6</v>
      </c>
      <c r="F89" s="133" t="s">
        <v>147</v>
      </c>
      <c r="G89" s="105" t="s">
        <v>6471</v>
      </c>
      <c r="H89" s="105" t="s">
        <v>6472</v>
      </c>
      <c r="I89" s="105" t="s">
        <v>6473</v>
      </c>
      <c r="J89" s="105" t="s">
        <v>6473</v>
      </c>
      <c r="K89" s="134" t="str">
        <f t="shared" si="13"/>
        <v>200.6</v>
      </c>
      <c r="L89" s="106">
        <v>200.59200000000001</v>
      </c>
      <c r="M89" s="106">
        <v>-38.9</v>
      </c>
      <c r="N89" s="106">
        <v>357</v>
      </c>
      <c r="O89" s="107" t="s">
        <v>6001</v>
      </c>
      <c r="P89" s="106">
        <v>13.5</v>
      </c>
      <c r="Q89" s="135">
        <v>2</v>
      </c>
      <c r="R89" s="108">
        <v>10.4375</v>
      </c>
      <c r="S89" s="108">
        <v>18.759</v>
      </c>
      <c r="T89" s="108">
        <v>34.201999999999998</v>
      </c>
      <c r="U89" s="106">
        <f t="shared" si="14"/>
        <v>1007</v>
      </c>
      <c r="V89" s="106">
        <f t="shared" si="14"/>
        <v>1810</v>
      </c>
      <c r="W89" s="106">
        <f t="shared" si="14"/>
        <v>3300</v>
      </c>
      <c r="X89" s="109" t="s">
        <v>3841</v>
      </c>
      <c r="Y89" s="106" t="str">
        <f t="shared" si="15"/>
        <v>&lt;0</v>
      </c>
      <c r="Z89" s="137" t="s">
        <v>3869</v>
      </c>
      <c r="AA89" s="110" t="s">
        <v>3869</v>
      </c>
      <c r="AB89" s="108" t="str">
        <f>CONCATENATE("[",B$63,"] ",E89,"s",MIN(A89-A$63,2)," ",E89-2,"f",MIN(A89-A$65,14)," ",E89-1,"d",MIN(A89-A$79,10))</f>
        <v>[Xe] 6s2 4f14 5d10</v>
      </c>
      <c r="AC89" s="108" t="str">
        <f t="shared" si="16"/>
        <v>[Xe] 6s2 4f14 5d10</v>
      </c>
      <c r="AD89" s="111">
        <v>1.76</v>
      </c>
      <c r="AE89" s="111">
        <v>1.02</v>
      </c>
      <c r="AF89" s="111">
        <v>1.49</v>
      </c>
      <c r="AG89" s="112"/>
      <c r="AH89" s="112"/>
      <c r="AI89" s="112">
        <v>151</v>
      </c>
      <c r="AJ89" s="112">
        <v>133</v>
      </c>
      <c r="AK89" s="112">
        <v>116</v>
      </c>
      <c r="AL89" s="112"/>
      <c r="AM89" s="111">
        <v>14.82</v>
      </c>
      <c r="AN89" s="111" t="s">
        <v>5622</v>
      </c>
      <c r="AO89" s="111" t="s">
        <v>6474</v>
      </c>
      <c r="AP89" s="111">
        <v>1.04E-2</v>
      </c>
      <c r="AQ89" s="111">
        <v>0.13900000000000001</v>
      </c>
      <c r="AR89" s="111">
        <v>2.2949999999999999</v>
      </c>
      <c r="AS89" s="111">
        <v>59.228999999999999</v>
      </c>
      <c r="AT89" s="111">
        <v>8.34</v>
      </c>
      <c r="AU89" s="108">
        <v>8.5000000000000006E-2</v>
      </c>
      <c r="AV89" s="108">
        <v>3.0000000000000001E-5</v>
      </c>
      <c r="AW89" s="108"/>
      <c r="AX89" s="113"/>
      <c r="AY89" s="112" t="s">
        <v>6475</v>
      </c>
      <c r="AZ89" s="112" t="s">
        <v>5801</v>
      </c>
      <c r="BA89" s="112" t="s">
        <v>6476</v>
      </c>
      <c r="BB89" s="112" t="s">
        <v>5622</v>
      </c>
      <c r="BC89" s="112"/>
      <c r="BD89" s="112" t="s">
        <v>6477</v>
      </c>
      <c r="BE89" s="112" t="s">
        <v>6478</v>
      </c>
      <c r="BF89" s="112" t="s">
        <v>5577</v>
      </c>
      <c r="BG89" s="112" t="s">
        <v>5577</v>
      </c>
      <c r="BH89" s="112" t="s">
        <v>6479</v>
      </c>
      <c r="BI89" s="112" t="s">
        <v>5577</v>
      </c>
      <c r="BJ89" s="112" t="s">
        <v>5577</v>
      </c>
      <c r="BK89" s="112" t="s">
        <v>2301</v>
      </c>
      <c r="BL89" s="112" t="s">
        <v>6480</v>
      </c>
      <c r="BM89" s="112">
        <v>5.4</v>
      </c>
      <c r="BN89" s="112">
        <v>61</v>
      </c>
      <c r="BO89" s="112"/>
      <c r="BP89" s="114">
        <v>-0.46852108295774475</v>
      </c>
      <c r="BQ89" s="112">
        <v>-1.1000000000000001</v>
      </c>
      <c r="BR89" s="112">
        <v>5</v>
      </c>
      <c r="BS89" s="112">
        <v>0.51</v>
      </c>
      <c r="BT89" s="112" t="s">
        <v>5617</v>
      </c>
      <c r="BU89" s="112" t="s">
        <v>5588</v>
      </c>
    </row>
    <row r="90" spans="1:73">
      <c r="A90" s="105">
        <v>81</v>
      </c>
      <c r="B90" s="131" t="s">
        <v>3366</v>
      </c>
      <c r="C90" s="105">
        <v>13</v>
      </c>
      <c r="D90" s="105" t="s">
        <v>5618</v>
      </c>
      <c r="E90" s="105">
        <v>6</v>
      </c>
      <c r="F90" s="133" t="s">
        <v>3382</v>
      </c>
      <c r="G90" s="105" t="s">
        <v>3382</v>
      </c>
      <c r="H90" s="105" t="s">
        <v>3917</v>
      </c>
      <c r="I90" s="105" t="s">
        <v>6481</v>
      </c>
      <c r="J90" s="105" t="s">
        <v>6482</v>
      </c>
      <c r="K90" s="134" t="str">
        <f t="shared" si="13"/>
        <v>204.4</v>
      </c>
      <c r="L90" s="106">
        <f>AVERAGE(204.382,204.385)</f>
        <v>204.3835</v>
      </c>
      <c r="M90" s="106">
        <v>303</v>
      </c>
      <c r="N90" s="106">
        <v>1457</v>
      </c>
      <c r="O90" s="107" t="s">
        <v>5590</v>
      </c>
      <c r="P90" s="106">
        <v>11.9</v>
      </c>
      <c r="Q90" s="135">
        <v>1.62</v>
      </c>
      <c r="R90" s="108">
        <v>6.1082999999999998</v>
      </c>
      <c r="S90" s="108">
        <v>20.428000000000001</v>
      </c>
      <c r="T90" s="108">
        <v>29.829000000000001</v>
      </c>
      <c r="U90" s="106">
        <f t="shared" si="14"/>
        <v>589</v>
      </c>
      <c r="V90" s="106">
        <f t="shared" si="14"/>
        <v>1971</v>
      </c>
      <c r="W90" s="106">
        <f t="shared" si="14"/>
        <v>2878</v>
      </c>
      <c r="X90" s="109">
        <v>0.2</v>
      </c>
      <c r="Y90" s="106">
        <f t="shared" si="15"/>
        <v>19</v>
      </c>
      <c r="Z90" s="137" t="s">
        <v>3918</v>
      </c>
      <c r="AA90" s="110" t="s">
        <v>3918</v>
      </c>
      <c r="AB90" s="108" t="str">
        <f t="shared" ref="AB90:AB95" si="18">CONCATENATE("[",B$63,"] ",E90,"s",MIN(A90-A$63,2)," ",E90-2,"f",MIN(A90-A$65,14)," ",E90-1,"d",MIN(A90-A$79,10)," ",E90,"p",MIN(A90-A$89,6))</f>
        <v>[Xe] 6s2 4f14 5d10 6p1</v>
      </c>
      <c r="AC90" s="108" t="str">
        <f t="shared" si="16"/>
        <v>[Xe] 6s2 4f14 5d10 6p1</v>
      </c>
      <c r="AD90" s="111">
        <v>2.08</v>
      </c>
      <c r="AE90" s="111">
        <v>1.59</v>
      </c>
      <c r="AF90" s="111">
        <v>1.48</v>
      </c>
      <c r="AG90" s="112"/>
      <c r="AH90" s="112"/>
      <c r="AI90" s="112">
        <v>170</v>
      </c>
      <c r="AJ90" s="112">
        <v>164</v>
      </c>
      <c r="AK90" s="112"/>
      <c r="AL90" s="112">
        <v>102.5</v>
      </c>
      <c r="AM90" s="111">
        <v>17.2</v>
      </c>
      <c r="AN90" s="111" t="s">
        <v>5570</v>
      </c>
      <c r="AO90" s="111" t="s">
        <v>6483</v>
      </c>
      <c r="AP90" s="111">
        <v>6.1699999999999998E-2</v>
      </c>
      <c r="AQ90" s="111">
        <v>0.13</v>
      </c>
      <c r="AR90" s="111">
        <v>4.1420000000000003</v>
      </c>
      <c r="AS90" s="111">
        <v>164.1</v>
      </c>
      <c r="AT90" s="111">
        <v>46.1</v>
      </c>
      <c r="AU90" s="108">
        <v>0.85</v>
      </c>
      <c r="AV90" s="108">
        <v>1.9000000000000001E-5</v>
      </c>
      <c r="AW90" s="108"/>
      <c r="AX90" s="113"/>
      <c r="AY90" s="112" t="s">
        <v>6145</v>
      </c>
      <c r="AZ90" s="112" t="s">
        <v>6426</v>
      </c>
      <c r="BA90" s="112" t="s">
        <v>5697</v>
      </c>
      <c r="BB90" s="112" t="s">
        <v>5574</v>
      </c>
      <c r="BC90" s="112">
        <v>1.2</v>
      </c>
      <c r="BD90" s="112" t="s">
        <v>6484</v>
      </c>
      <c r="BE90" s="112" t="s">
        <v>6485</v>
      </c>
      <c r="BF90" s="112" t="s">
        <v>6486</v>
      </c>
      <c r="BG90" s="112"/>
      <c r="BH90" s="112" t="s">
        <v>6487</v>
      </c>
      <c r="BI90" s="112"/>
      <c r="BJ90" s="112"/>
      <c r="BK90" s="112" t="s">
        <v>6488</v>
      </c>
      <c r="BL90" s="112" t="s">
        <v>6489</v>
      </c>
      <c r="BM90" s="112">
        <v>7.6</v>
      </c>
      <c r="BN90" s="112">
        <v>182</v>
      </c>
      <c r="BO90" s="112">
        <v>1861</v>
      </c>
      <c r="BP90" s="114">
        <v>-0.7351821769904634</v>
      </c>
      <c r="BQ90" s="112">
        <v>-0.3</v>
      </c>
      <c r="BR90" s="112">
        <v>48</v>
      </c>
      <c r="BS90" s="112"/>
      <c r="BT90" s="112"/>
      <c r="BU90" s="112" t="s">
        <v>5588</v>
      </c>
    </row>
    <row r="91" spans="1:73">
      <c r="A91" s="105">
        <v>82</v>
      </c>
      <c r="B91" s="131" t="s">
        <v>3367</v>
      </c>
      <c r="C91" s="105">
        <v>14</v>
      </c>
      <c r="D91" s="105" t="s">
        <v>5634</v>
      </c>
      <c r="E91" s="105">
        <v>6</v>
      </c>
      <c r="F91" s="133" t="s">
        <v>3383</v>
      </c>
      <c r="G91" s="105" t="s">
        <v>6490</v>
      </c>
      <c r="H91" s="105" t="s">
        <v>6491</v>
      </c>
      <c r="I91" s="105" t="s">
        <v>6492</v>
      </c>
      <c r="J91" s="105" t="s">
        <v>6493</v>
      </c>
      <c r="K91" s="134" t="str">
        <f t="shared" si="13"/>
        <v>207.2</v>
      </c>
      <c r="L91" s="106">
        <v>207.2</v>
      </c>
      <c r="M91" s="106">
        <v>327.5</v>
      </c>
      <c r="N91" s="106">
        <v>1740</v>
      </c>
      <c r="O91" s="107" t="s">
        <v>5590</v>
      </c>
      <c r="P91" s="106">
        <v>11.4</v>
      </c>
      <c r="Q91" s="135">
        <v>2.33</v>
      </c>
      <c r="R91" s="108">
        <v>7.4166999999999996</v>
      </c>
      <c r="S91" s="108">
        <v>15.028</v>
      </c>
      <c r="T91" s="108">
        <v>31.943000000000001</v>
      </c>
      <c r="U91" s="106">
        <f t="shared" si="14"/>
        <v>716</v>
      </c>
      <c r="V91" s="106">
        <f t="shared" si="14"/>
        <v>1450</v>
      </c>
      <c r="W91" s="106">
        <f t="shared" si="14"/>
        <v>3082</v>
      </c>
      <c r="X91" s="109">
        <v>0.36</v>
      </c>
      <c r="Y91" s="106">
        <f t="shared" si="15"/>
        <v>35</v>
      </c>
      <c r="Z91" s="137" t="s">
        <v>3892</v>
      </c>
      <c r="AA91" s="110" t="s">
        <v>3892</v>
      </c>
      <c r="AB91" s="108" t="str">
        <f t="shared" si="18"/>
        <v>[Xe] 6s2 4f14 5d10 6p2</v>
      </c>
      <c r="AC91" s="108" t="str">
        <f t="shared" si="16"/>
        <v>[Xe] 6s2 4f14 5d10 6p2</v>
      </c>
      <c r="AD91" s="111">
        <v>1.81</v>
      </c>
      <c r="AE91" s="111">
        <v>1.19</v>
      </c>
      <c r="AF91" s="111">
        <v>1.47</v>
      </c>
      <c r="AG91" s="112"/>
      <c r="AH91" s="112"/>
      <c r="AI91" s="112">
        <v>146</v>
      </c>
      <c r="AJ91" s="112"/>
      <c r="AK91" s="112">
        <v>133</v>
      </c>
      <c r="AL91" s="112"/>
      <c r="AM91" s="111">
        <v>18.170000000000002</v>
      </c>
      <c r="AN91" s="111" t="s">
        <v>5689</v>
      </c>
      <c r="AO91" s="111" t="s">
        <v>6494</v>
      </c>
      <c r="AP91" s="111">
        <v>4.8099999999999997E-2</v>
      </c>
      <c r="AQ91" s="111">
        <v>0.13</v>
      </c>
      <c r="AR91" s="111">
        <v>4.7990000000000004</v>
      </c>
      <c r="AS91" s="111">
        <v>177.7</v>
      </c>
      <c r="AT91" s="111">
        <v>35.299999999999997</v>
      </c>
      <c r="AU91" s="108">
        <v>0.14000000000000001</v>
      </c>
      <c r="AV91" s="108">
        <v>3.0000000000000001E-5</v>
      </c>
      <c r="AW91" s="108">
        <v>1.7000000000000001E-4</v>
      </c>
      <c r="AX91" s="113"/>
      <c r="AY91" s="112" t="s">
        <v>6495</v>
      </c>
      <c r="AZ91" s="112" t="s">
        <v>5838</v>
      </c>
      <c r="BA91" s="112" t="s">
        <v>5697</v>
      </c>
      <c r="BB91" s="112" t="s">
        <v>5691</v>
      </c>
      <c r="BC91" s="112">
        <v>1.5</v>
      </c>
      <c r="BD91" s="112" t="s">
        <v>6496</v>
      </c>
      <c r="BE91" s="112" t="s">
        <v>6497</v>
      </c>
      <c r="BF91" s="112" t="s">
        <v>5577</v>
      </c>
      <c r="BG91" s="112" t="s">
        <v>5577</v>
      </c>
      <c r="BH91" s="112" t="s">
        <v>6498</v>
      </c>
      <c r="BI91" s="112"/>
      <c r="BJ91" s="112" t="s">
        <v>6499</v>
      </c>
      <c r="BK91" s="112" t="s">
        <v>6500</v>
      </c>
      <c r="BL91" s="112" t="s">
        <v>6501</v>
      </c>
      <c r="BM91" s="112">
        <v>6.8</v>
      </c>
      <c r="BN91" s="112">
        <v>196</v>
      </c>
      <c r="BO91" s="112"/>
      <c r="BP91" s="114">
        <v>0.49831055378960049</v>
      </c>
      <c r="BQ91" s="112">
        <v>1.1000000000000001</v>
      </c>
      <c r="BR91" s="112">
        <v>1.5</v>
      </c>
      <c r="BS91" s="112">
        <v>7.6999999999999999E-2</v>
      </c>
      <c r="BT91" s="112"/>
      <c r="BU91" s="112" t="s">
        <v>5588</v>
      </c>
    </row>
    <row r="92" spans="1:73">
      <c r="A92" s="105">
        <v>83</v>
      </c>
      <c r="B92" s="131" t="s">
        <v>3368</v>
      </c>
      <c r="C92" s="105">
        <v>15</v>
      </c>
      <c r="D92" s="105" t="s">
        <v>5651</v>
      </c>
      <c r="E92" s="105">
        <v>6</v>
      </c>
      <c r="F92" s="133" t="s">
        <v>3384</v>
      </c>
      <c r="G92" s="105" t="s">
        <v>6502</v>
      </c>
      <c r="H92" s="105" t="s">
        <v>3919</v>
      </c>
      <c r="I92" s="105" t="s">
        <v>6503</v>
      </c>
      <c r="J92" s="105" t="s">
        <v>6503</v>
      </c>
      <c r="K92" s="134" t="str">
        <f t="shared" si="13"/>
        <v>209.0</v>
      </c>
      <c r="L92" s="106">
        <v>208.9804</v>
      </c>
      <c r="M92" s="106">
        <v>271</v>
      </c>
      <c r="N92" s="106">
        <v>1560</v>
      </c>
      <c r="O92" s="107" t="s">
        <v>5590</v>
      </c>
      <c r="P92" s="106">
        <v>9.75</v>
      </c>
      <c r="Q92" s="135">
        <v>2.02</v>
      </c>
      <c r="R92" s="108">
        <v>7.2889999999999997</v>
      </c>
      <c r="S92" s="108">
        <v>16.687000000000001</v>
      </c>
      <c r="T92" s="108">
        <v>25.559000000000001</v>
      </c>
      <c r="U92" s="106">
        <f t="shared" si="14"/>
        <v>703</v>
      </c>
      <c r="V92" s="106">
        <f t="shared" si="14"/>
        <v>1610</v>
      </c>
      <c r="W92" s="106">
        <f t="shared" si="14"/>
        <v>2466</v>
      </c>
      <c r="X92" s="109">
        <v>0.95</v>
      </c>
      <c r="Y92" s="106">
        <f t="shared" si="15"/>
        <v>92</v>
      </c>
      <c r="Z92" s="137" t="s">
        <v>3895</v>
      </c>
      <c r="AA92" s="110" t="s">
        <v>3895</v>
      </c>
      <c r="AB92" s="108" t="str">
        <f t="shared" si="18"/>
        <v>[Xe] 6s2 4f14 5d10 6p3</v>
      </c>
      <c r="AC92" s="108" t="str">
        <f t="shared" si="16"/>
        <v>[Xe] 6s2 4f14 5d10 6p3</v>
      </c>
      <c r="AD92" s="111">
        <v>1.63</v>
      </c>
      <c r="AE92" s="111">
        <v>1.03</v>
      </c>
      <c r="AF92" s="111">
        <v>1.46</v>
      </c>
      <c r="AG92" s="112"/>
      <c r="AH92" s="112"/>
      <c r="AI92" s="112">
        <v>150</v>
      </c>
      <c r="AJ92" s="112"/>
      <c r="AK92" s="112"/>
      <c r="AL92" s="112">
        <v>117</v>
      </c>
      <c r="AM92" s="111">
        <v>21.3</v>
      </c>
      <c r="AN92" s="111" t="s">
        <v>5622</v>
      </c>
      <c r="AO92" s="111" t="s">
        <v>6504</v>
      </c>
      <c r="AP92" s="111">
        <v>8.6700000000000006E-3</v>
      </c>
      <c r="AQ92" s="111">
        <v>0.12</v>
      </c>
      <c r="AR92" s="111">
        <v>11.3</v>
      </c>
      <c r="AS92" s="111">
        <v>104.8</v>
      </c>
      <c r="AT92" s="111">
        <v>7.87</v>
      </c>
      <c r="AU92" s="108">
        <v>8.5000000000000006E-3</v>
      </c>
      <c r="AV92" s="108">
        <v>2.0000000000000002E-5</v>
      </c>
      <c r="AW92" s="108"/>
      <c r="AX92" s="113"/>
      <c r="AY92" s="112" t="s">
        <v>6505</v>
      </c>
      <c r="AZ92" s="112" t="s">
        <v>5749</v>
      </c>
      <c r="BA92" s="112" t="s">
        <v>5939</v>
      </c>
      <c r="BB92" s="112" t="s">
        <v>5622</v>
      </c>
      <c r="BC92" s="112">
        <v>2.5</v>
      </c>
      <c r="BD92" s="112" t="s">
        <v>6506</v>
      </c>
      <c r="BE92" s="112" t="s">
        <v>6507</v>
      </c>
      <c r="BF92" s="112" t="s">
        <v>5577</v>
      </c>
      <c r="BG92" s="112" t="s">
        <v>5577</v>
      </c>
      <c r="BH92" s="112" t="s">
        <v>6508</v>
      </c>
      <c r="BI92" s="112"/>
      <c r="BJ92" s="112" t="s">
        <v>6509</v>
      </c>
      <c r="BK92" s="112" t="s">
        <v>6510</v>
      </c>
      <c r="BL92" s="112" t="s">
        <v>6511</v>
      </c>
      <c r="BM92" s="112">
        <v>7.4</v>
      </c>
      <c r="BN92" s="112">
        <v>207</v>
      </c>
      <c r="BO92" s="112">
        <v>1600</v>
      </c>
      <c r="BP92" s="114">
        <v>-0.84163750790475034</v>
      </c>
      <c r="BQ92" s="112">
        <v>-0.8</v>
      </c>
      <c r="BR92" s="112">
        <v>11</v>
      </c>
      <c r="BS92" s="112"/>
      <c r="BT92" s="112"/>
      <c r="BU92" s="112"/>
    </row>
    <row r="93" spans="1:73">
      <c r="A93" s="105">
        <v>84</v>
      </c>
      <c r="B93" s="131" t="s">
        <v>3369</v>
      </c>
      <c r="C93" s="105">
        <v>16</v>
      </c>
      <c r="D93" s="105" t="s">
        <v>5663</v>
      </c>
      <c r="E93" s="105">
        <v>6</v>
      </c>
      <c r="F93" s="133" t="s">
        <v>3385</v>
      </c>
      <c r="G93" s="105" t="s">
        <v>3385</v>
      </c>
      <c r="H93" s="105" t="s">
        <v>3920</v>
      </c>
      <c r="I93" s="105" t="s">
        <v>6512</v>
      </c>
      <c r="J93" s="105" t="s">
        <v>6512</v>
      </c>
      <c r="K93" s="134" t="str">
        <f t="shared" ref="K93:K98" si="19">TEXT(ROUND(L93,1),"0")</f>
        <v>209</v>
      </c>
      <c r="L93" s="106">
        <v>209</v>
      </c>
      <c r="M93" s="106">
        <v>254</v>
      </c>
      <c r="N93" s="106">
        <v>962</v>
      </c>
      <c r="O93" s="107" t="s">
        <v>5590</v>
      </c>
      <c r="P93" s="106">
        <v>9.32</v>
      </c>
      <c r="Q93" s="135">
        <v>2</v>
      </c>
      <c r="R93" s="108">
        <v>8.4167000000000005</v>
      </c>
      <c r="S93" s="108"/>
      <c r="T93" s="108"/>
      <c r="U93" s="106">
        <f t="shared" si="14"/>
        <v>812</v>
      </c>
      <c r="V93" s="106" t="str">
        <f t="shared" si="14"/>
        <v/>
      </c>
      <c r="W93" s="106" t="str">
        <f t="shared" si="14"/>
        <v/>
      </c>
      <c r="X93" s="109">
        <v>1.9</v>
      </c>
      <c r="Y93" s="106">
        <f t="shared" si="15"/>
        <v>183</v>
      </c>
      <c r="Z93" s="137" t="s">
        <v>3873</v>
      </c>
      <c r="AA93" s="110" t="s">
        <v>3873</v>
      </c>
      <c r="AB93" s="108" t="str">
        <f t="shared" si="18"/>
        <v>[Xe] 6s2 4f14 5d10 6p4</v>
      </c>
      <c r="AC93" s="108" t="str">
        <f t="shared" si="16"/>
        <v>[Xe] 6s2 4f14 5d10 6p4</v>
      </c>
      <c r="AD93" s="111">
        <v>1.53</v>
      </c>
      <c r="AE93" s="111" t="s">
        <v>3839</v>
      </c>
      <c r="AF93" s="111">
        <v>1.46</v>
      </c>
      <c r="AG93" s="112"/>
      <c r="AH93" s="112"/>
      <c r="AI93" s="112">
        <v>168</v>
      </c>
      <c r="AJ93" s="112"/>
      <c r="AK93" s="112"/>
      <c r="AL93" s="112"/>
      <c r="AM93" s="111">
        <v>22.23</v>
      </c>
      <c r="AN93" s="111" t="s">
        <v>5747</v>
      </c>
      <c r="AO93" s="111" t="s">
        <v>6513</v>
      </c>
      <c r="AP93" s="111">
        <v>2.1899999999999999E-2</v>
      </c>
      <c r="AQ93" s="111">
        <v>0.12</v>
      </c>
      <c r="AR93" s="111" t="s">
        <v>3839</v>
      </c>
      <c r="AS93" s="111" t="s">
        <v>3839</v>
      </c>
      <c r="AT93" s="111">
        <v>20</v>
      </c>
      <c r="AU93" s="108">
        <v>2.0000000000000001E-10</v>
      </c>
      <c r="AV93" s="108">
        <v>1.4E-14</v>
      </c>
      <c r="AW93" s="108"/>
      <c r="AX93" s="113"/>
      <c r="AY93" s="112" t="s">
        <v>6514</v>
      </c>
      <c r="AZ93" s="112" t="s">
        <v>6515</v>
      </c>
      <c r="BA93" s="112" t="s">
        <v>6516</v>
      </c>
      <c r="BB93" s="112" t="s">
        <v>6517</v>
      </c>
      <c r="BC93" s="112"/>
      <c r="BD93" s="112" t="s">
        <v>6518</v>
      </c>
      <c r="BE93" s="112" t="s">
        <v>6519</v>
      </c>
      <c r="BF93" s="112" t="s">
        <v>5577</v>
      </c>
      <c r="BG93" s="112" t="s">
        <v>6520</v>
      </c>
      <c r="BH93" s="112"/>
      <c r="BI93" s="112"/>
      <c r="BJ93" s="112"/>
      <c r="BK93" s="112" t="s">
        <v>6521</v>
      </c>
      <c r="BL93" s="112" t="s">
        <v>6522</v>
      </c>
      <c r="BM93" s="112">
        <v>6.8</v>
      </c>
      <c r="BN93" s="112">
        <v>144</v>
      </c>
      <c r="BO93" s="112">
        <v>1898</v>
      </c>
      <c r="BP93" s="112"/>
      <c r="BQ93" s="112">
        <v>-9.6999999999999993</v>
      </c>
      <c r="BR93" s="112"/>
      <c r="BS93" s="112"/>
      <c r="BT93" s="112"/>
      <c r="BU93" s="112"/>
    </row>
    <row r="94" spans="1:73">
      <c r="A94" s="105">
        <v>85</v>
      </c>
      <c r="B94" s="131" t="s">
        <v>3370</v>
      </c>
      <c r="C94" s="105">
        <v>17</v>
      </c>
      <c r="D94" s="105" t="s">
        <v>5673</v>
      </c>
      <c r="E94" s="105">
        <v>6</v>
      </c>
      <c r="F94" s="133" t="s">
        <v>3386</v>
      </c>
      <c r="G94" s="105" t="s">
        <v>6523</v>
      </c>
      <c r="H94" s="105" t="s">
        <v>6524</v>
      </c>
      <c r="I94" s="105" t="s">
        <v>6525</v>
      </c>
      <c r="J94" s="105" t="s">
        <v>6525</v>
      </c>
      <c r="K94" s="134" t="str">
        <f t="shared" si="19"/>
        <v>210</v>
      </c>
      <c r="L94" s="106">
        <v>210</v>
      </c>
      <c r="M94" s="106">
        <v>302</v>
      </c>
      <c r="N94" s="106">
        <v>337</v>
      </c>
      <c r="O94" s="107" t="s">
        <v>5590</v>
      </c>
      <c r="P94" s="113"/>
      <c r="Q94" s="135">
        <v>2.2000000000000002</v>
      </c>
      <c r="R94" s="108">
        <v>9.5</v>
      </c>
      <c r="S94" s="108"/>
      <c r="T94" s="108"/>
      <c r="U94" s="106">
        <f t="shared" si="14"/>
        <v>917</v>
      </c>
      <c r="V94" s="106" t="str">
        <f t="shared" si="14"/>
        <v/>
      </c>
      <c r="W94" s="106" t="str">
        <f t="shared" si="14"/>
        <v/>
      </c>
      <c r="X94" s="109">
        <v>2.8</v>
      </c>
      <c r="Y94" s="106">
        <f t="shared" si="15"/>
        <v>270</v>
      </c>
      <c r="Z94" s="138" t="s">
        <v>3839</v>
      </c>
      <c r="AA94" s="115" t="s">
        <v>3839</v>
      </c>
      <c r="AB94" s="108" t="str">
        <f t="shared" si="18"/>
        <v>[Xe] 6s2 4f14 5d10 6p5</v>
      </c>
      <c r="AC94" s="108" t="str">
        <f t="shared" si="16"/>
        <v>[Xe] 6s2 4f14 5d10 6p5</v>
      </c>
      <c r="AD94" s="111">
        <v>1.43</v>
      </c>
      <c r="AE94" s="111" t="s">
        <v>3839</v>
      </c>
      <c r="AF94" s="111">
        <v>1.45</v>
      </c>
      <c r="AG94" s="112"/>
      <c r="AH94" s="112"/>
      <c r="AI94" s="112"/>
      <c r="AJ94" s="112"/>
      <c r="AK94" s="112"/>
      <c r="AL94" s="112"/>
      <c r="AM94" s="111" t="s">
        <v>3839</v>
      </c>
      <c r="AN94" s="111" t="s">
        <v>3839</v>
      </c>
      <c r="AO94" s="111" t="s">
        <v>6526</v>
      </c>
      <c r="AP94" s="111" t="s">
        <v>3839</v>
      </c>
      <c r="AQ94" s="111" t="s">
        <v>3839</v>
      </c>
      <c r="AR94" s="111" t="s">
        <v>3839</v>
      </c>
      <c r="AS94" s="111" t="s">
        <v>3839</v>
      </c>
      <c r="AT94" s="111">
        <v>1.7</v>
      </c>
      <c r="AU94" s="108"/>
      <c r="AV94" s="108"/>
      <c r="AW94" s="108"/>
      <c r="AX94" s="113"/>
      <c r="AY94" s="112" t="s">
        <v>6527</v>
      </c>
      <c r="AZ94" s="112"/>
      <c r="BA94" s="112" t="s">
        <v>6293</v>
      </c>
      <c r="BB94" s="112"/>
      <c r="BC94" s="112"/>
      <c r="BD94" s="112"/>
      <c r="BE94" s="112"/>
      <c r="BF94" s="112"/>
      <c r="BG94" s="112"/>
      <c r="BH94" s="112"/>
      <c r="BI94" s="112"/>
      <c r="BJ94" s="112" t="s">
        <v>2178</v>
      </c>
      <c r="BK94" s="112"/>
      <c r="BL94" s="112"/>
      <c r="BM94" s="112">
        <v>6</v>
      </c>
      <c r="BN94" s="112">
        <v>92</v>
      </c>
      <c r="BO94" s="112">
        <v>1940</v>
      </c>
      <c r="BP94" s="112"/>
      <c r="BQ94" s="112"/>
      <c r="BR94" s="112"/>
      <c r="BS94" s="112"/>
      <c r="BT94" s="112"/>
      <c r="BU94" s="112"/>
    </row>
    <row r="95" spans="1:73">
      <c r="A95" s="105">
        <v>86</v>
      </c>
      <c r="B95" s="131" t="s">
        <v>3371</v>
      </c>
      <c r="C95" s="105">
        <v>18</v>
      </c>
      <c r="D95" s="105" t="s">
        <v>5580</v>
      </c>
      <c r="E95" s="105">
        <v>6</v>
      </c>
      <c r="F95" s="133" t="s">
        <v>3387</v>
      </c>
      <c r="G95" s="105" t="s">
        <v>3387</v>
      </c>
      <c r="H95" s="105" t="s">
        <v>3921</v>
      </c>
      <c r="I95" s="105" t="s">
        <v>6528</v>
      </c>
      <c r="J95" s="105" t="s">
        <v>3921</v>
      </c>
      <c r="K95" s="134" t="str">
        <f t="shared" si="19"/>
        <v>222</v>
      </c>
      <c r="L95" s="106">
        <v>222</v>
      </c>
      <c r="M95" s="106">
        <v>-71</v>
      </c>
      <c r="N95" s="106">
        <v>-61.8</v>
      </c>
      <c r="O95" s="107" t="s">
        <v>5568</v>
      </c>
      <c r="P95" s="106">
        <v>9.7300000000000008E-3</v>
      </c>
      <c r="Q95" s="135"/>
      <c r="R95" s="108">
        <v>10.7485</v>
      </c>
      <c r="S95" s="108"/>
      <c r="T95" s="108"/>
      <c r="U95" s="106">
        <f t="shared" si="14"/>
        <v>1037</v>
      </c>
      <c r="V95" s="106" t="str">
        <f t="shared" si="14"/>
        <v/>
      </c>
      <c r="W95" s="106" t="str">
        <f t="shared" si="14"/>
        <v/>
      </c>
      <c r="X95" s="109" t="s">
        <v>3841</v>
      </c>
      <c r="Y95" s="106" t="str">
        <f t="shared" si="15"/>
        <v>&lt;0</v>
      </c>
      <c r="Z95" s="137" t="s">
        <v>3842</v>
      </c>
      <c r="AA95" s="110"/>
      <c r="AB95" s="108" t="str">
        <f t="shared" si="18"/>
        <v>[Xe] 6s2 4f14 5d10 6p6</v>
      </c>
      <c r="AC95" s="108" t="str">
        <f t="shared" si="16"/>
        <v>[Xe] 6s2 4f14 5d10 6p6</v>
      </c>
      <c r="AD95" s="111">
        <v>1.34</v>
      </c>
      <c r="AE95" s="111" t="s">
        <v>3839</v>
      </c>
      <c r="AF95" s="111" t="s">
        <v>3839</v>
      </c>
      <c r="AG95" s="112"/>
      <c r="AH95" s="112"/>
      <c r="AI95" s="112"/>
      <c r="AJ95" s="112"/>
      <c r="AK95" s="112"/>
      <c r="AL95" s="112"/>
      <c r="AM95" s="111">
        <v>50.5</v>
      </c>
      <c r="AN95" s="111" t="s">
        <v>5689</v>
      </c>
      <c r="AO95" s="111" t="s">
        <v>6529</v>
      </c>
      <c r="AP95" s="111" t="s">
        <v>3839</v>
      </c>
      <c r="AQ95" s="111">
        <v>0.09</v>
      </c>
      <c r="AR95" s="111">
        <v>2.89</v>
      </c>
      <c r="AS95" s="111">
        <v>16.399999999999999</v>
      </c>
      <c r="AT95" s="111">
        <v>3.64E-3</v>
      </c>
      <c r="AU95" s="108">
        <v>4.0000000000000001E-13</v>
      </c>
      <c r="AV95" s="108">
        <v>5.9999999999999999E-16</v>
      </c>
      <c r="AW95" s="108"/>
      <c r="AX95" s="113"/>
      <c r="AY95" s="112" t="s">
        <v>6530</v>
      </c>
      <c r="AZ95" s="112" t="s">
        <v>5572</v>
      </c>
      <c r="BA95" s="112" t="s">
        <v>6531</v>
      </c>
      <c r="BB95" s="112"/>
      <c r="BC95" s="112"/>
      <c r="BD95" s="112" t="s">
        <v>6532</v>
      </c>
      <c r="BE95" s="112" t="s">
        <v>5577</v>
      </c>
      <c r="BF95" s="112" t="s">
        <v>5577</v>
      </c>
      <c r="BG95" s="112" t="s">
        <v>5577</v>
      </c>
      <c r="BH95" s="112" t="s">
        <v>5577</v>
      </c>
      <c r="BI95" s="112" t="s">
        <v>5577</v>
      </c>
      <c r="BJ95" s="112"/>
      <c r="BK95" s="112"/>
      <c r="BL95" s="112"/>
      <c r="BM95" s="112">
        <v>5.3</v>
      </c>
      <c r="BN95" s="112">
        <v>0</v>
      </c>
      <c r="BO95" s="112">
        <v>1900</v>
      </c>
      <c r="BP95" s="112"/>
      <c r="BQ95" s="112">
        <v>-12.4</v>
      </c>
      <c r="BR95" s="112"/>
      <c r="BS95" s="112"/>
      <c r="BT95" s="112"/>
      <c r="BU95" s="112"/>
    </row>
    <row r="96" spans="1:73">
      <c r="A96" s="105">
        <v>87</v>
      </c>
      <c r="B96" s="131" t="s">
        <v>3393</v>
      </c>
      <c r="C96" s="105">
        <v>1</v>
      </c>
      <c r="D96" s="105" t="s">
        <v>5563</v>
      </c>
      <c r="E96" s="105">
        <v>7</v>
      </c>
      <c r="F96" s="133" t="s">
        <v>3410</v>
      </c>
      <c r="G96" s="105" t="s">
        <v>6533</v>
      </c>
      <c r="H96" s="105" t="s">
        <v>3922</v>
      </c>
      <c r="I96" s="105" t="s">
        <v>6534</v>
      </c>
      <c r="J96" s="105" t="s">
        <v>6534</v>
      </c>
      <c r="K96" s="134" t="str">
        <f t="shared" si="19"/>
        <v>223</v>
      </c>
      <c r="L96" s="106">
        <v>223</v>
      </c>
      <c r="M96" s="106">
        <v>27</v>
      </c>
      <c r="N96" s="106">
        <v>677</v>
      </c>
      <c r="O96" s="107" t="s">
        <v>5590</v>
      </c>
      <c r="P96" s="113"/>
      <c r="Q96" s="135">
        <v>0.7</v>
      </c>
      <c r="R96" s="106">
        <v>3.94</v>
      </c>
      <c r="S96" s="108"/>
      <c r="T96" s="108"/>
      <c r="U96" s="106">
        <f t="shared" si="14"/>
        <v>380</v>
      </c>
      <c r="V96" s="106" t="str">
        <f t="shared" si="14"/>
        <v/>
      </c>
      <c r="W96" s="106" t="str">
        <f t="shared" si="14"/>
        <v/>
      </c>
      <c r="X96" s="109">
        <v>0.46</v>
      </c>
      <c r="Y96" s="106">
        <f t="shared" si="15"/>
        <v>44</v>
      </c>
      <c r="Z96" s="137" t="s">
        <v>3844</v>
      </c>
      <c r="AA96" s="110" t="s">
        <v>3844</v>
      </c>
      <c r="AB96" s="108" t="str">
        <f>CONCATENATE("[",B$95,"] ",E96,"s",MIN(A96-A$95,2))</f>
        <v>[Rn] 7s1</v>
      </c>
      <c r="AC96" s="108" t="str">
        <f t="shared" si="16"/>
        <v>[Rn] 7s1</v>
      </c>
      <c r="AD96" s="111" t="s">
        <v>3839</v>
      </c>
      <c r="AE96" s="111" t="s">
        <v>3839</v>
      </c>
      <c r="AF96" s="111" t="s">
        <v>3839</v>
      </c>
      <c r="AG96" s="112"/>
      <c r="AH96" s="112"/>
      <c r="AI96" s="112"/>
      <c r="AJ96" s="112">
        <v>194</v>
      </c>
      <c r="AK96" s="112"/>
      <c r="AL96" s="112"/>
      <c r="AM96" s="111" t="s">
        <v>3839</v>
      </c>
      <c r="AN96" s="111" t="s">
        <v>5591</v>
      </c>
      <c r="AO96" s="111" t="s">
        <v>6535</v>
      </c>
      <c r="AP96" s="111">
        <v>0.03</v>
      </c>
      <c r="AQ96" s="111" t="s">
        <v>3839</v>
      </c>
      <c r="AR96" s="111" t="s">
        <v>3839</v>
      </c>
      <c r="AS96" s="111" t="s">
        <v>3839</v>
      </c>
      <c r="AT96" s="111">
        <v>15</v>
      </c>
      <c r="AU96" s="108"/>
      <c r="AV96" s="108"/>
      <c r="AW96" s="108"/>
      <c r="AX96" s="113"/>
      <c r="AY96" s="112" t="s">
        <v>6536</v>
      </c>
      <c r="AZ96" s="112"/>
      <c r="BA96" s="112" t="s">
        <v>6293</v>
      </c>
      <c r="BB96" s="112"/>
      <c r="BC96" s="112"/>
      <c r="BD96" s="112"/>
      <c r="BE96" s="112"/>
      <c r="BF96" s="112" t="s">
        <v>6537</v>
      </c>
      <c r="BG96" s="112" t="s">
        <v>6538</v>
      </c>
      <c r="BH96" s="112"/>
      <c r="BI96" s="112" t="s">
        <v>6537</v>
      </c>
      <c r="BJ96" s="112"/>
      <c r="BK96" s="112"/>
      <c r="BL96" s="112"/>
      <c r="BM96" s="112">
        <v>48.7</v>
      </c>
      <c r="BN96" s="112">
        <v>73</v>
      </c>
      <c r="BO96" s="112">
        <v>1939</v>
      </c>
      <c r="BP96" s="112"/>
      <c r="BQ96" s="112"/>
      <c r="BR96" s="112"/>
      <c r="BS96" s="112"/>
      <c r="BT96" s="112"/>
      <c r="BU96" s="112"/>
    </row>
    <row r="97" spans="1:73">
      <c r="A97" s="105">
        <v>88</v>
      </c>
      <c r="B97" s="131" t="s">
        <v>3394</v>
      </c>
      <c r="C97" s="105">
        <v>2</v>
      </c>
      <c r="D97" s="105" t="s">
        <v>5603</v>
      </c>
      <c r="E97" s="105">
        <v>7</v>
      </c>
      <c r="F97" s="133" t="s">
        <v>3411</v>
      </c>
      <c r="G97" s="105" t="s">
        <v>3411</v>
      </c>
      <c r="H97" s="105" t="s">
        <v>3923</v>
      </c>
      <c r="I97" s="105" t="s">
        <v>6539</v>
      </c>
      <c r="J97" s="105" t="s">
        <v>6539</v>
      </c>
      <c r="K97" s="134" t="str">
        <f t="shared" si="19"/>
        <v>226</v>
      </c>
      <c r="L97" s="106">
        <v>226</v>
      </c>
      <c r="M97" s="106">
        <v>700</v>
      </c>
      <c r="N97" s="106">
        <v>1140</v>
      </c>
      <c r="O97" s="107" t="s">
        <v>5590</v>
      </c>
      <c r="P97" s="106">
        <v>5</v>
      </c>
      <c r="Q97" s="135">
        <v>0.9</v>
      </c>
      <c r="R97" s="108">
        <v>5.2789000000000001</v>
      </c>
      <c r="S97" s="108">
        <v>10.148</v>
      </c>
      <c r="T97" s="108"/>
      <c r="U97" s="106">
        <f t="shared" si="14"/>
        <v>509</v>
      </c>
      <c r="V97" s="106">
        <f t="shared" si="14"/>
        <v>979</v>
      </c>
      <c r="W97" s="106" t="str">
        <f t="shared" si="14"/>
        <v/>
      </c>
      <c r="X97" s="109"/>
      <c r="Y97" s="106" t="str">
        <f t="shared" si="15"/>
        <v/>
      </c>
      <c r="Z97" s="137" t="s">
        <v>3845</v>
      </c>
      <c r="AA97" s="110" t="s">
        <v>3845</v>
      </c>
      <c r="AB97" s="108" t="str">
        <f>CONCATENATE("[",B$95,"] ",E97,"s",MIN(A97-A$95,2))</f>
        <v>[Rn] 7s2</v>
      </c>
      <c r="AC97" s="108" t="str">
        <f t="shared" si="16"/>
        <v>[Rn] 7s2</v>
      </c>
      <c r="AD97" s="111" t="s">
        <v>3839</v>
      </c>
      <c r="AE97" s="111">
        <v>1.62</v>
      </c>
      <c r="AF97" s="111" t="s">
        <v>3839</v>
      </c>
      <c r="AG97" s="112"/>
      <c r="AH97" s="112"/>
      <c r="AI97" s="112"/>
      <c r="AJ97" s="112"/>
      <c r="AK97" s="112">
        <v>162</v>
      </c>
      <c r="AL97" s="112"/>
      <c r="AM97" s="111">
        <v>45.2</v>
      </c>
      <c r="AN97" s="111" t="s">
        <v>5591</v>
      </c>
      <c r="AO97" s="111" t="s">
        <v>6540</v>
      </c>
      <c r="AP97" s="111" t="s">
        <v>3839</v>
      </c>
      <c r="AQ97" s="111">
        <v>0.12</v>
      </c>
      <c r="AR97" s="111" t="s">
        <v>3839</v>
      </c>
      <c r="AS97" s="111" t="s">
        <v>3839</v>
      </c>
      <c r="AT97" s="111">
        <v>18.600000000000001</v>
      </c>
      <c r="AU97" s="108">
        <v>8.9999999999999996E-7</v>
      </c>
      <c r="AV97" s="108">
        <v>8.9000000000000003E-11</v>
      </c>
      <c r="AW97" s="108"/>
      <c r="AX97" s="113"/>
      <c r="AY97" s="112" t="s">
        <v>6541</v>
      </c>
      <c r="AZ97" s="112" t="s">
        <v>5749</v>
      </c>
      <c r="BA97" s="112" t="s">
        <v>6542</v>
      </c>
      <c r="BB97" s="112" t="s">
        <v>5596</v>
      </c>
      <c r="BC97" s="112"/>
      <c r="BD97" s="112" t="s">
        <v>6543</v>
      </c>
      <c r="BE97" s="112" t="s">
        <v>6544</v>
      </c>
      <c r="BF97" s="112"/>
      <c r="BG97" s="112"/>
      <c r="BH97" s="112"/>
      <c r="BI97" s="112"/>
      <c r="BJ97" s="112"/>
      <c r="BK97" s="112"/>
      <c r="BL97" s="112" t="s">
        <v>6545</v>
      </c>
      <c r="BM97" s="112">
        <v>38.299999999999997</v>
      </c>
      <c r="BN97" s="112">
        <v>159</v>
      </c>
      <c r="BO97" s="112">
        <v>1898</v>
      </c>
      <c r="BP97" s="112"/>
      <c r="BQ97" s="112">
        <v>-6</v>
      </c>
      <c r="BR97" s="112"/>
      <c r="BS97" s="112"/>
      <c r="BT97" s="112"/>
      <c r="BU97" s="112"/>
    </row>
    <row r="98" spans="1:73">
      <c r="A98" s="105">
        <v>89</v>
      </c>
      <c r="B98" s="131" t="s">
        <v>3477</v>
      </c>
      <c r="C98" s="105" t="s">
        <v>6546</v>
      </c>
      <c r="D98" s="105" t="s">
        <v>5818</v>
      </c>
      <c r="E98" s="105">
        <v>7</v>
      </c>
      <c r="F98" s="133" t="s">
        <v>3492</v>
      </c>
      <c r="G98" s="105" t="s">
        <v>6547</v>
      </c>
      <c r="H98" s="105" t="s">
        <v>3924</v>
      </c>
      <c r="I98" s="105" t="s">
        <v>6548</v>
      </c>
      <c r="J98" s="105" t="s">
        <v>6549</v>
      </c>
      <c r="K98" s="134" t="str">
        <f t="shared" si="19"/>
        <v>227</v>
      </c>
      <c r="L98" s="106">
        <v>227</v>
      </c>
      <c r="M98" s="106">
        <v>1050</v>
      </c>
      <c r="N98" s="106">
        <v>3200</v>
      </c>
      <c r="O98" s="107" t="s">
        <v>5590</v>
      </c>
      <c r="P98" s="106">
        <v>10.1</v>
      </c>
      <c r="Q98" s="135">
        <v>1.1000000000000001</v>
      </c>
      <c r="R98" s="108">
        <v>5.17</v>
      </c>
      <c r="S98" s="108">
        <v>12.125999999999999</v>
      </c>
      <c r="T98" s="108"/>
      <c r="U98" s="106">
        <f t="shared" si="14"/>
        <v>499</v>
      </c>
      <c r="V98" s="106">
        <f t="shared" si="14"/>
        <v>1170</v>
      </c>
      <c r="W98" s="106" t="str">
        <f t="shared" si="14"/>
        <v/>
      </c>
      <c r="X98" s="109"/>
      <c r="Y98" s="106" t="str">
        <f t="shared" si="15"/>
        <v/>
      </c>
      <c r="Z98" s="137" t="s">
        <v>3846</v>
      </c>
      <c r="AA98" s="110" t="s">
        <v>3846</v>
      </c>
      <c r="AB98" s="108" t="str">
        <f t="shared" ref="AB98:AB110" si="20">CONCATENATE("[",B$95,"] ",E98,"s",MIN(A98-A$95,2)," ",E98-2,"f",MIN(A98-A$97,14))</f>
        <v>[Rn] 7s2 5f1</v>
      </c>
      <c r="AC98" s="108" t="str">
        <f t="shared" si="16"/>
        <v>[Rn] 7s2 5f1</v>
      </c>
      <c r="AD98" s="111" t="s">
        <v>3839</v>
      </c>
      <c r="AE98" s="111" t="s">
        <v>3839</v>
      </c>
      <c r="AF98" s="111" t="s">
        <v>3839</v>
      </c>
      <c r="AG98" s="112"/>
      <c r="AH98" s="112"/>
      <c r="AI98" s="112"/>
      <c r="AJ98" s="112"/>
      <c r="AK98" s="112"/>
      <c r="AL98" s="112">
        <v>126</v>
      </c>
      <c r="AM98" s="111">
        <v>22.54</v>
      </c>
      <c r="AN98" s="111" t="s">
        <v>5689</v>
      </c>
      <c r="AO98" s="111" t="s">
        <v>6550</v>
      </c>
      <c r="AP98" s="111" t="s">
        <v>3839</v>
      </c>
      <c r="AQ98" s="111" t="s">
        <v>3839</v>
      </c>
      <c r="AR98" s="111" t="s">
        <v>3839</v>
      </c>
      <c r="AS98" s="111" t="s">
        <v>3839</v>
      </c>
      <c r="AT98" s="111">
        <v>12</v>
      </c>
      <c r="AU98" s="108">
        <v>5.4999999999999996E-10</v>
      </c>
      <c r="AV98" s="108"/>
      <c r="AW98" s="108"/>
      <c r="AX98" s="113"/>
      <c r="AY98" s="112" t="s">
        <v>6536</v>
      </c>
      <c r="AZ98" s="112" t="s">
        <v>5801</v>
      </c>
      <c r="BA98" s="112" t="s">
        <v>6293</v>
      </c>
      <c r="BB98" s="112" t="s">
        <v>5691</v>
      </c>
      <c r="BC98" s="112"/>
      <c r="BD98" s="112" t="s">
        <v>6518</v>
      </c>
      <c r="BE98" s="112" t="s">
        <v>6551</v>
      </c>
      <c r="BF98" s="112" t="s">
        <v>6552</v>
      </c>
      <c r="BG98" s="112" t="s">
        <v>6553</v>
      </c>
      <c r="BH98" s="112" t="s">
        <v>6554</v>
      </c>
      <c r="BI98" s="112"/>
      <c r="BJ98" s="112" t="s">
        <v>6555</v>
      </c>
      <c r="BK98" s="112" t="s">
        <v>6556</v>
      </c>
      <c r="BL98" s="112" t="s">
        <v>6557</v>
      </c>
      <c r="BM98" s="112">
        <v>32.1</v>
      </c>
      <c r="BN98" s="112">
        <v>385</v>
      </c>
      <c r="BO98" s="112">
        <v>1899</v>
      </c>
      <c r="BP98" s="112"/>
      <c r="BQ98" s="112">
        <v>-9.3000000000000007</v>
      </c>
      <c r="BR98" s="112"/>
      <c r="BS98" s="112"/>
      <c r="BT98" s="112"/>
      <c r="BU98" s="112"/>
    </row>
    <row r="99" spans="1:73">
      <c r="A99" s="105">
        <v>90</v>
      </c>
      <c r="B99" s="131" t="s">
        <v>3478</v>
      </c>
      <c r="C99" s="105" t="s">
        <v>6546</v>
      </c>
      <c r="D99" s="105" t="s">
        <v>6546</v>
      </c>
      <c r="E99" s="105">
        <v>7</v>
      </c>
      <c r="F99" s="133" t="s">
        <v>3493</v>
      </c>
      <c r="G99" s="105" t="s">
        <v>3493</v>
      </c>
      <c r="H99" s="105" t="s">
        <v>3925</v>
      </c>
      <c r="I99" s="105" t="s">
        <v>6558</v>
      </c>
      <c r="J99" s="105" t="s">
        <v>6558</v>
      </c>
      <c r="K99" s="134" t="str">
        <f>TEXT(ROUND(L99,1),"0.0")</f>
        <v>232.0</v>
      </c>
      <c r="L99" s="106">
        <v>232.0377</v>
      </c>
      <c r="M99" s="106">
        <v>1750</v>
      </c>
      <c r="N99" s="106">
        <v>4790</v>
      </c>
      <c r="O99" s="107" t="s">
        <v>5590</v>
      </c>
      <c r="P99" s="106">
        <v>11.7</v>
      </c>
      <c r="Q99" s="135">
        <v>1.3</v>
      </c>
      <c r="R99" s="108">
        <v>6.08</v>
      </c>
      <c r="S99" s="108">
        <v>11.504</v>
      </c>
      <c r="T99" s="108">
        <v>20.003</v>
      </c>
      <c r="U99" s="106">
        <f t="shared" si="14"/>
        <v>587</v>
      </c>
      <c r="V99" s="106">
        <f t="shared" si="14"/>
        <v>1110</v>
      </c>
      <c r="W99" s="106">
        <f t="shared" si="14"/>
        <v>1930</v>
      </c>
      <c r="X99" s="109"/>
      <c r="Y99" s="106" t="str">
        <f t="shared" si="15"/>
        <v/>
      </c>
      <c r="Z99" s="137" t="s">
        <v>3883</v>
      </c>
      <c r="AA99" s="110" t="s">
        <v>3883</v>
      </c>
      <c r="AB99" s="108" t="str">
        <f t="shared" si="20"/>
        <v>[Rn] 7s2 5f2</v>
      </c>
      <c r="AC99" s="108" t="str">
        <f t="shared" si="16"/>
        <v>[Rn] 7s2 5f2</v>
      </c>
      <c r="AD99" s="111" t="s">
        <v>3839</v>
      </c>
      <c r="AE99" s="111">
        <v>1.05</v>
      </c>
      <c r="AF99" s="111">
        <v>1.65</v>
      </c>
      <c r="AG99" s="112"/>
      <c r="AH99" s="112"/>
      <c r="AI99" s="112">
        <v>179</v>
      </c>
      <c r="AJ99" s="112"/>
      <c r="AK99" s="112"/>
      <c r="AL99" s="112"/>
      <c r="AM99" s="111">
        <v>19.899999999999999</v>
      </c>
      <c r="AN99" s="111" t="s">
        <v>5689</v>
      </c>
      <c r="AO99" s="111" t="s">
        <v>6559</v>
      </c>
      <c r="AP99" s="111">
        <v>6.5299999999999997E-2</v>
      </c>
      <c r="AQ99" s="111">
        <v>0.12</v>
      </c>
      <c r="AR99" s="111">
        <v>16.100000000000001</v>
      </c>
      <c r="AS99" s="111">
        <v>514.4</v>
      </c>
      <c r="AT99" s="111">
        <v>54</v>
      </c>
      <c r="AU99" s="108">
        <v>9.6</v>
      </c>
      <c r="AV99" s="108">
        <v>9.9999999999999995E-7</v>
      </c>
      <c r="AW99" s="108"/>
      <c r="AX99" s="113"/>
      <c r="AY99" s="112" t="s">
        <v>6560</v>
      </c>
      <c r="AZ99" s="112" t="s">
        <v>5749</v>
      </c>
      <c r="BA99" s="112" t="s">
        <v>6293</v>
      </c>
      <c r="BB99" s="112" t="s">
        <v>5691</v>
      </c>
      <c r="BC99" s="112"/>
      <c r="BD99" s="112" t="s">
        <v>6561</v>
      </c>
      <c r="BE99" s="112" t="s">
        <v>6562</v>
      </c>
      <c r="BF99" s="112" t="s">
        <v>5577</v>
      </c>
      <c r="BG99" s="112" t="s">
        <v>5852</v>
      </c>
      <c r="BH99" s="112" t="s">
        <v>5724</v>
      </c>
      <c r="BI99" s="112" t="s">
        <v>5577</v>
      </c>
      <c r="BJ99" s="112" t="s">
        <v>6563</v>
      </c>
      <c r="BK99" s="112" t="s">
        <v>6564</v>
      </c>
      <c r="BL99" s="112" t="s">
        <v>6565</v>
      </c>
      <c r="BM99" s="112">
        <v>32.1</v>
      </c>
      <c r="BN99" s="112">
        <v>576</v>
      </c>
      <c r="BO99" s="112">
        <v>1829</v>
      </c>
      <c r="BP99" s="114">
        <v>-1.4749551929631546</v>
      </c>
      <c r="BQ99" s="112">
        <v>1</v>
      </c>
      <c r="BR99" s="112"/>
      <c r="BS99" s="112"/>
      <c r="BT99" s="112"/>
      <c r="BU99" s="112"/>
    </row>
    <row r="100" spans="1:73">
      <c r="A100" s="105">
        <v>91</v>
      </c>
      <c r="B100" s="131" t="s">
        <v>3479</v>
      </c>
      <c r="C100" s="105" t="s">
        <v>6546</v>
      </c>
      <c r="D100" s="105" t="s">
        <v>6546</v>
      </c>
      <c r="E100" s="105">
        <v>7</v>
      </c>
      <c r="F100" s="133" t="s">
        <v>3967</v>
      </c>
      <c r="G100" s="105" t="s">
        <v>6566</v>
      </c>
      <c r="H100" s="105" t="s">
        <v>3926</v>
      </c>
      <c r="I100" s="105" t="s">
        <v>6567</v>
      </c>
      <c r="J100" s="105" t="s">
        <v>6568</v>
      </c>
      <c r="K100" s="134" t="str">
        <f>TEXT(ROUND(L100,1),"0.0")</f>
        <v>231.0</v>
      </c>
      <c r="L100" s="106">
        <v>231.03587999999999</v>
      </c>
      <c r="M100" s="106">
        <v>1570</v>
      </c>
      <c r="N100" s="106">
        <v>4000</v>
      </c>
      <c r="O100" s="107" t="s">
        <v>5590</v>
      </c>
      <c r="P100" s="106">
        <v>15.4</v>
      </c>
      <c r="Q100" s="135">
        <v>1.5</v>
      </c>
      <c r="R100" s="108">
        <v>5.89</v>
      </c>
      <c r="S100" s="108"/>
      <c r="T100" s="108"/>
      <c r="U100" s="106">
        <f t="shared" si="14"/>
        <v>568</v>
      </c>
      <c r="V100" s="106" t="str">
        <f t="shared" si="14"/>
        <v/>
      </c>
      <c r="W100" s="106" t="str">
        <f t="shared" si="14"/>
        <v/>
      </c>
      <c r="X100" s="109"/>
      <c r="Y100" s="106" t="str">
        <f t="shared" si="15"/>
        <v/>
      </c>
      <c r="Z100" s="137" t="s">
        <v>3927</v>
      </c>
      <c r="AA100" s="110" t="s">
        <v>3927</v>
      </c>
      <c r="AB100" s="108" t="str">
        <f t="shared" si="20"/>
        <v>[Rn] 7s2 5f3</v>
      </c>
      <c r="AC100" s="108" t="str">
        <f t="shared" si="16"/>
        <v>[Rn] 7s2 5f3</v>
      </c>
      <c r="AD100" s="111" t="s">
        <v>3839</v>
      </c>
      <c r="AE100" s="111" t="s">
        <v>3839</v>
      </c>
      <c r="AF100" s="111" t="s">
        <v>3839</v>
      </c>
      <c r="AG100" s="112"/>
      <c r="AH100" s="112"/>
      <c r="AI100" s="112">
        <v>163</v>
      </c>
      <c r="AJ100" s="112"/>
      <c r="AK100" s="112"/>
      <c r="AL100" s="112">
        <v>118</v>
      </c>
      <c r="AM100" s="111">
        <v>15</v>
      </c>
      <c r="AN100" s="111" t="s">
        <v>5765</v>
      </c>
      <c r="AO100" s="111" t="s">
        <v>6569</v>
      </c>
      <c r="AP100" s="111">
        <v>5.2900000000000003E-2</v>
      </c>
      <c r="AQ100" s="111">
        <v>0.12</v>
      </c>
      <c r="AR100" s="111">
        <v>12.3</v>
      </c>
      <c r="AS100" s="111" t="s">
        <v>3839</v>
      </c>
      <c r="AT100" s="111">
        <v>47</v>
      </c>
      <c r="AU100" s="108">
        <v>1.3999999999999999E-6</v>
      </c>
      <c r="AV100" s="108">
        <v>5.0000000000000002E-11</v>
      </c>
      <c r="AW100" s="108"/>
      <c r="AX100" s="113"/>
      <c r="AY100" s="112" t="s">
        <v>6536</v>
      </c>
      <c r="AZ100" s="112" t="s">
        <v>5594</v>
      </c>
      <c r="BA100" s="112" t="s">
        <v>6293</v>
      </c>
      <c r="BB100" s="112" t="s">
        <v>5691</v>
      </c>
      <c r="BC100" s="112"/>
      <c r="BD100" s="112"/>
      <c r="BE100" s="112"/>
      <c r="BF100" s="112" t="s">
        <v>5577</v>
      </c>
      <c r="BG100" s="112"/>
      <c r="BH100" s="112"/>
      <c r="BI100" s="112" t="s">
        <v>5577</v>
      </c>
      <c r="BJ100" s="112" t="s">
        <v>6570</v>
      </c>
      <c r="BK100" s="112" t="s">
        <v>6571</v>
      </c>
      <c r="BL100" s="112" t="s">
        <v>6572</v>
      </c>
      <c r="BM100" s="112">
        <v>25.4</v>
      </c>
      <c r="BN100" s="112">
        <v>527</v>
      </c>
      <c r="BO100" s="112">
        <v>1917</v>
      </c>
      <c r="BP100" s="112"/>
      <c r="BQ100" s="112">
        <v>-5.9</v>
      </c>
      <c r="BR100" s="112"/>
      <c r="BS100" s="112"/>
      <c r="BT100" s="112"/>
      <c r="BU100" s="112"/>
    </row>
    <row r="101" spans="1:73">
      <c r="A101" s="105">
        <v>92</v>
      </c>
      <c r="B101" s="131" t="s">
        <v>3480</v>
      </c>
      <c r="C101" s="105" t="s">
        <v>6546</v>
      </c>
      <c r="D101" s="105" t="s">
        <v>6546</v>
      </c>
      <c r="E101" s="105">
        <v>7</v>
      </c>
      <c r="F101" s="133" t="s">
        <v>3495</v>
      </c>
      <c r="G101" s="105" t="s">
        <v>6573</v>
      </c>
      <c r="H101" s="105" t="s">
        <v>3928</v>
      </c>
      <c r="I101" s="105" t="s">
        <v>6574</v>
      </c>
      <c r="J101" s="105" t="s">
        <v>6574</v>
      </c>
      <c r="K101" s="134" t="str">
        <f>TEXT(ROUND(L101,1),"0.0")</f>
        <v>238.0</v>
      </c>
      <c r="L101" s="106">
        <v>238.02891</v>
      </c>
      <c r="M101" s="106">
        <v>1132</v>
      </c>
      <c r="N101" s="106">
        <v>3818</v>
      </c>
      <c r="O101" s="107" t="s">
        <v>5590</v>
      </c>
      <c r="P101" s="106">
        <v>19</v>
      </c>
      <c r="Q101" s="135">
        <v>1.38</v>
      </c>
      <c r="R101" s="108">
        <v>6.1940999999999997</v>
      </c>
      <c r="S101" s="108"/>
      <c r="T101" s="108"/>
      <c r="U101" s="106">
        <f t="shared" si="14"/>
        <v>598</v>
      </c>
      <c r="V101" s="106" t="str">
        <f t="shared" si="14"/>
        <v/>
      </c>
      <c r="W101" s="106" t="str">
        <f t="shared" si="14"/>
        <v/>
      </c>
      <c r="X101" s="109"/>
      <c r="Y101" s="106" t="str">
        <f t="shared" si="15"/>
        <v/>
      </c>
      <c r="Z101" s="137" t="s">
        <v>3929</v>
      </c>
      <c r="AA101" s="110" t="s">
        <v>3929</v>
      </c>
      <c r="AB101" s="108" t="str">
        <f t="shared" si="20"/>
        <v>[Rn] 7s2 5f4</v>
      </c>
      <c r="AC101" s="108" t="str">
        <f t="shared" si="16"/>
        <v>[Rn] 7s2 5f4</v>
      </c>
      <c r="AD101" s="111" t="s">
        <v>3839</v>
      </c>
      <c r="AE101" s="111">
        <v>0.81</v>
      </c>
      <c r="AF101" s="111">
        <v>1.42</v>
      </c>
      <c r="AG101" s="112"/>
      <c r="AH101" s="112"/>
      <c r="AI101" s="112">
        <v>156</v>
      </c>
      <c r="AJ101" s="112"/>
      <c r="AK101" s="112"/>
      <c r="AL101" s="112">
        <v>116.5</v>
      </c>
      <c r="AM101" s="111">
        <v>12.59</v>
      </c>
      <c r="AN101" s="111" t="s">
        <v>5765</v>
      </c>
      <c r="AO101" s="111" t="s">
        <v>6575</v>
      </c>
      <c r="AP101" s="111">
        <v>3.7999999999999999E-2</v>
      </c>
      <c r="AQ101" s="111">
        <v>0.12</v>
      </c>
      <c r="AR101" s="111">
        <v>8.52</v>
      </c>
      <c r="AS101" s="111">
        <v>477</v>
      </c>
      <c r="AT101" s="111">
        <v>27.6</v>
      </c>
      <c r="AU101" s="108">
        <v>2.7</v>
      </c>
      <c r="AV101" s="108">
        <v>3.2000000000000002E-3</v>
      </c>
      <c r="AW101" s="108">
        <v>9.9999999999999995E-8</v>
      </c>
      <c r="AX101" s="113"/>
      <c r="AY101" s="112" t="s">
        <v>6576</v>
      </c>
      <c r="AZ101" s="112" t="s">
        <v>5594</v>
      </c>
      <c r="BA101" s="112" t="s">
        <v>6293</v>
      </c>
      <c r="BB101" s="112" t="s">
        <v>6577</v>
      </c>
      <c r="BC101" s="112"/>
      <c r="BD101" s="112" t="s">
        <v>6578</v>
      </c>
      <c r="BE101" s="112" t="s">
        <v>6579</v>
      </c>
      <c r="BF101" s="112" t="s">
        <v>6580</v>
      </c>
      <c r="BG101" s="112" t="s">
        <v>5613</v>
      </c>
      <c r="BH101" s="112" t="s">
        <v>5724</v>
      </c>
      <c r="BI101" s="112" t="s">
        <v>5577</v>
      </c>
      <c r="BJ101" s="112" t="s">
        <v>6581</v>
      </c>
      <c r="BK101" s="112" t="s">
        <v>6582</v>
      </c>
      <c r="BL101" s="112" t="s">
        <v>6583</v>
      </c>
      <c r="BM101" s="112">
        <v>27.4</v>
      </c>
      <c r="BN101" s="112">
        <v>490</v>
      </c>
      <c r="BO101" s="112">
        <v>1789</v>
      </c>
      <c r="BP101" s="114">
        <v>-2.0457574905606748</v>
      </c>
      <c r="BQ101" s="112">
        <v>0.4</v>
      </c>
      <c r="BR101" s="112"/>
      <c r="BS101" s="112"/>
      <c r="BT101" s="112"/>
      <c r="BU101" s="112" t="s">
        <v>5588</v>
      </c>
    </row>
    <row r="102" spans="1:73">
      <c r="A102" s="105">
        <v>93</v>
      </c>
      <c r="B102" s="131" t="s">
        <v>3481</v>
      </c>
      <c r="C102" s="105" t="s">
        <v>6546</v>
      </c>
      <c r="D102" s="105" t="s">
        <v>6546</v>
      </c>
      <c r="E102" s="105">
        <v>7</v>
      </c>
      <c r="F102" s="133" t="s">
        <v>3496</v>
      </c>
      <c r="G102" s="105" t="s">
        <v>3496</v>
      </c>
      <c r="H102" s="105" t="s">
        <v>3930</v>
      </c>
      <c r="I102" s="105" t="s">
        <v>6584</v>
      </c>
      <c r="J102" s="105" t="s">
        <v>6585</v>
      </c>
      <c r="K102" s="134" t="str">
        <f t="shared" ref="K102:K127" si="21">TEXT(ROUND(L102,1),"0")</f>
        <v>237</v>
      </c>
      <c r="L102" s="106">
        <v>237</v>
      </c>
      <c r="M102" s="106">
        <v>640</v>
      </c>
      <c r="N102" s="106">
        <v>3900</v>
      </c>
      <c r="O102" s="107" t="s">
        <v>5590</v>
      </c>
      <c r="P102" s="106">
        <v>20.2</v>
      </c>
      <c r="Q102" s="135">
        <v>1.36</v>
      </c>
      <c r="R102" s="108">
        <v>6.2656999999999998</v>
      </c>
      <c r="S102" s="108"/>
      <c r="T102" s="108"/>
      <c r="U102" s="106">
        <f t="shared" si="14"/>
        <v>605</v>
      </c>
      <c r="V102" s="106" t="str">
        <f t="shared" si="14"/>
        <v/>
      </c>
      <c r="W102" s="106" t="str">
        <f t="shared" si="14"/>
        <v/>
      </c>
      <c r="X102" s="109"/>
      <c r="Y102" s="106" t="str">
        <f t="shared" si="15"/>
        <v/>
      </c>
      <c r="Z102" s="137" t="s">
        <v>3931</v>
      </c>
      <c r="AA102" s="110" t="s">
        <v>3931</v>
      </c>
      <c r="AB102" s="108" t="str">
        <f t="shared" si="20"/>
        <v>[Rn] 7s2 5f5</v>
      </c>
      <c r="AC102" s="108" t="str">
        <f t="shared" si="16"/>
        <v>[Rn] 7s2 5f5</v>
      </c>
      <c r="AD102" s="111" t="s">
        <v>3839</v>
      </c>
      <c r="AE102" s="111" t="s">
        <v>3839</v>
      </c>
      <c r="AF102" s="111" t="s">
        <v>3839</v>
      </c>
      <c r="AG102" s="112"/>
      <c r="AH102" s="112"/>
      <c r="AI102" s="112">
        <v>155</v>
      </c>
      <c r="AJ102" s="112"/>
      <c r="AK102" s="112">
        <v>124</v>
      </c>
      <c r="AL102" s="112">
        <v>115</v>
      </c>
      <c r="AM102" s="111">
        <v>11.62</v>
      </c>
      <c r="AN102" s="111" t="s">
        <v>5765</v>
      </c>
      <c r="AO102" s="111" t="s">
        <v>6586</v>
      </c>
      <c r="AP102" s="111">
        <v>8.2199999999999999E-3</v>
      </c>
      <c r="AQ102" s="111">
        <v>0.12</v>
      </c>
      <c r="AR102" s="111">
        <v>5.19</v>
      </c>
      <c r="AS102" s="111" t="s">
        <v>3839</v>
      </c>
      <c r="AT102" s="111">
        <v>6.3</v>
      </c>
      <c r="AU102" s="108"/>
      <c r="AV102" s="108"/>
      <c r="AW102" s="108"/>
      <c r="AX102" s="113"/>
      <c r="AY102" s="112" t="s">
        <v>6292</v>
      </c>
      <c r="AZ102" s="112" t="s">
        <v>5594</v>
      </c>
      <c r="BA102" s="112" t="s">
        <v>6293</v>
      </c>
      <c r="BB102" s="112" t="s">
        <v>6587</v>
      </c>
      <c r="BC102" s="112"/>
      <c r="BD102" s="112"/>
      <c r="BE102" s="112"/>
      <c r="BF102" s="112"/>
      <c r="BG102" s="112"/>
      <c r="BH102" s="112"/>
      <c r="BI102" s="112"/>
      <c r="BJ102" s="112" t="s">
        <v>6588</v>
      </c>
      <c r="BK102" s="112" t="s">
        <v>6589</v>
      </c>
      <c r="BL102" s="112" t="s">
        <v>6590</v>
      </c>
      <c r="BM102" s="112">
        <v>24.8</v>
      </c>
      <c r="BN102" s="112"/>
      <c r="BO102" s="112">
        <v>1940</v>
      </c>
      <c r="BP102" s="112"/>
      <c r="BQ102" s="112"/>
      <c r="BR102" s="112"/>
      <c r="BS102" s="112"/>
      <c r="BT102" s="112"/>
      <c r="BU102" s="112"/>
    </row>
    <row r="103" spans="1:73">
      <c r="A103" s="105">
        <v>94</v>
      </c>
      <c r="B103" s="131" t="s">
        <v>3482</v>
      </c>
      <c r="C103" s="105" t="s">
        <v>6546</v>
      </c>
      <c r="D103" s="105" t="s">
        <v>6546</v>
      </c>
      <c r="E103" s="105">
        <v>7</v>
      </c>
      <c r="F103" s="133" t="s">
        <v>3497</v>
      </c>
      <c r="G103" s="105" t="s">
        <v>3497</v>
      </c>
      <c r="H103" s="105" t="s">
        <v>3932</v>
      </c>
      <c r="I103" s="105" t="s">
        <v>6591</v>
      </c>
      <c r="J103" s="105" t="s">
        <v>6591</v>
      </c>
      <c r="K103" s="134" t="str">
        <f t="shared" si="21"/>
        <v>244</v>
      </c>
      <c r="L103" s="106">
        <v>244</v>
      </c>
      <c r="M103" s="106">
        <v>641</v>
      </c>
      <c r="N103" s="106">
        <v>3232</v>
      </c>
      <c r="O103" s="107" t="s">
        <v>5590</v>
      </c>
      <c r="P103" s="106">
        <v>19.8</v>
      </c>
      <c r="Q103" s="135">
        <v>1.28</v>
      </c>
      <c r="R103" s="108">
        <v>6.06</v>
      </c>
      <c r="S103" s="108"/>
      <c r="T103" s="108"/>
      <c r="U103" s="106">
        <f t="shared" si="14"/>
        <v>585</v>
      </c>
      <c r="V103" s="106" t="str">
        <f t="shared" si="14"/>
        <v/>
      </c>
      <c r="W103" s="106" t="str">
        <f t="shared" si="14"/>
        <v/>
      </c>
      <c r="X103" s="109"/>
      <c r="Y103" s="106" t="str">
        <f t="shared" si="15"/>
        <v/>
      </c>
      <c r="Z103" s="137" t="s">
        <v>3933</v>
      </c>
      <c r="AA103" s="110" t="s">
        <v>3933</v>
      </c>
      <c r="AB103" s="108" t="str">
        <f t="shared" si="20"/>
        <v>[Rn] 7s2 5f6</v>
      </c>
      <c r="AC103" s="108" t="str">
        <f t="shared" si="16"/>
        <v>[Rn] 7s2 5f6</v>
      </c>
      <c r="AD103" s="111" t="s">
        <v>3839</v>
      </c>
      <c r="AE103" s="111" t="s">
        <v>3839</v>
      </c>
      <c r="AF103" s="111" t="s">
        <v>3839</v>
      </c>
      <c r="AG103" s="112"/>
      <c r="AH103" s="112"/>
      <c r="AI103" s="112">
        <v>159</v>
      </c>
      <c r="AJ103" s="112"/>
      <c r="AK103" s="112"/>
      <c r="AL103" s="112">
        <v>114</v>
      </c>
      <c r="AM103" s="111">
        <v>12.32</v>
      </c>
      <c r="AN103" s="111" t="s">
        <v>5747</v>
      </c>
      <c r="AO103" s="111" t="s">
        <v>6592</v>
      </c>
      <c r="AP103" s="111">
        <v>6.6600000000000001E-3</v>
      </c>
      <c r="AQ103" s="111">
        <v>0.13</v>
      </c>
      <c r="AR103" s="111">
        <v>2.84</v>
      </c>
      <c r="AS103" s="111">
        <v>344</v>
      </c>
      <c r="AT103" s="111">
        <v>6.74</v>
      </c>
      <c r="AU103" s="108"/>
      <c r="AV103" s="108"/>
      <c r="AW103" s="108"/>
      <c r="AX103" s="113"/>
      <c r="AY103" s="112" t="s">
        <v>6292</v>
      </c>
      <c r="AZ103" s="112" t="s">
        <v>5594</v>
      </c>
      <c r="BA103" s="112" t="s">
        <v>6293</v>
      </c>
      <c r="BB103" s="112" t="s">
        <v>5691</v>
      </c>
      <c r="BC103" s="112"/>
      <c r="BD103" s="112" t="s">
        <v>6593</v>
      </c>
      <c r="BE103" s="112"/>
      <c r="BF103" s="112"/>
      <c r="BG103" s="112"/>
      <c r="BH103" s="112" t="s">
        <v>5724</v>
      </c>
      <c r="BI103" s="112"/>
      <c r="BJ103" s="112" t="s">
        <v>6594</v>
      </c>
      <c r="BK103" s="112" t="s">
        <v>6595</v>
      </c>
      <c r="BL103" s="112" t="s">
        <v>6596</v>
      </c>
      <c r="BM103" s="112">
        <v>24.5</v>
      </c>
      <c r="BN103" s="112">
        <v>352</v>
      </c>
      <c r="BO103" s="112">
        <v>1940</v>
      </c>
      <c r="BP103" s="112"/>
      <c r="BQ103" s="112"/>
      <c r="BR103" s="112"/>
      <c r="BS103" s="112"/>
      <c r="BT103" s="112"/>
      <c r="BU103" s="112"/>
    </row>
    <row r="104" spans="1:73">
      <c r="A104" s="105">
        <v>95</v>
      </c>
      <c r="B104" s="131" t="s">
        <v>3483</v>
      </c>
      <c r="C104" s="105" t="s">
        <v>6546</v>
      </c>
      <c r="D104" s="105" t="s">
        <v>6546</v>
      </c>
      <c r="E104" s="105">
        <v>7</v>
      </c>
      <c r="F104" s="133" t="s">
        <v>3498</v>
      </c>
      <c r="G104" s="105" t="s">
        <v>6597</v>
      </c>
      <c r="H104" s="105" t="s">
        <v>6598</v>
      </c>
      <c r="I104" s="105" t="s">
        <v>6599</v>
      </c>
      <c r="J104" s="105" t="s">
        <v>6599</v>
      </c>
      <c r="K104" s="134" t="str">
        <f t="shared" si="21"/>
        <v>243</v>
      </c>
      <c r="L104" s="106">
        <v>243</v>
      </c>
      <c r="M104" s="106">
        <v>994</v>
      </c>
      <c r="N104" s="106">
        <v>2607</v>
      </c>
      <c r="O104" s="107" t="s">
        <v>5590</v>
      </c>
      <c r="P104" s="106">
        <v>13.7</v>
      </c>
      <c r="Q104" s="135">
        <v>1.3</v>
      </c>
      <c r="R104" s="108">
        <v>5.9932999999999996</v>
      </c>
      <c r="S104" s="108"/>
      <c r="T104" s="108"/>
      <c r="U104" s="106">
        <f t="shared" si="14"/>
        <v>578</v>
      </c>
      <c r="V104" s="106" t="str">
        <f t="shared" si="14"/>
        <v/>
      </c>
      <c r="W104" s="106" t="str">
        <f t="shared" si="14"/>
        <v/>
      </c>
      <c r="X104" s="109"/>
      <c r="Y104" s="106" t="str">
        <f t="shared" si="15"/>
        <v/>
      </c>
      <c r="Z104" s="137" t="s">
        <v>3934</v>
      </c>
      <c r="AA104" s="110" t="s">
        <v>3934</v>
      </c>
      <c r="AB104" s="108" t="str">
        <f t="shared" si="20"/>
        <v>[Rn] 7s2 5f7</v>
      </c>
      <c r="AC104" s="108" t="str">
        <f t="shared" si="16"/>
        <v>[Rn] 7s2 5f7</v>
      </c>
      <c r="AD104" s="111" t="s">
        <v>3839</v>
      </c>
      <c r="AE104" s="111" t="s">
        <v>3839</v>
      </c>
      <c r="AF104" s="111" t="s">
        <v>3839</v>
      </c>
      <c r="AG104" s="112"/>
      <c r="AH104" s="112"/>
      <c r="AI104" s="112">
        <v>173</v>
      </c>
      <c r="AJ104" s="112"/>
      <c r="AK104" s="112"/>
      <c r="AL104" s="112">
        <v>111.5</v>
      </c>
      <c r="AM104" s="111">
        <v>17.86</v>
      </c>
      <c r="AN104" s="111" t="s">
        <v>5570</v>
      </c>
      <c r="AO104" s="111" t="s">
        <v>6600</v>
      </c>
      <c r="AP104" s="111">
        <v>2.1999999999999999E-2</v>
      </c>
      <c r="AQ104" s="111">
        <v>0.11</v>
      </c>
      <c r="AR104" s="111">
        <v>14.4</v>
      </c>
      <c r="AS104" s="111" t="s">
        <v>3839</v>
      </c>
      <c r="AT104" s="111">
        <v>10</v>
      </c>
      <c r="AU104" s="108"/>
      <c r="AV104" s="108"/>
      <c r="AW104" s="108"/>
      <c r="AX104" s="113"/>
      <c r="AY104" s="112" t="s">
        <v>6292</v>
      </c>
      <c r="AZ104" s="112" t="s">
        <v>5801</v>
      </c>
      <c r="BA104" s="112" t="s">
        <v>6293</v>
      </c>
      <c r="BB104" s="112" t="s">
        <v>5691</v>
      </c>
      <c r="BC104" s="112"/>
      <c r="BD104" s="112" t="s">
        <v>6601</v>
      </c>
      <c r="BE104" s="112"/>
      <c r="BF104" s="112"/>
      <c r="BG104" s="112"/>
      <c r="BH104" s="112"/>
      <c r="BI104" s="112"/>
      <c r="BJ104" s="112" t="s">
        <v>6602</v>
      </c>
      <c r="BK104" s="112" t="s">
        <v>6603</v>
      </c>
      <c r="BL104" s="112" t="s">
        <v>6604</v>
      </c>
      <c r="BM104" s="112">
        <v>23.3</v>
      </c>
      <c r="BN104" s="112"/>
      <c r="BO104" s="112">
        <v>1944</v>
      </c>
      <c r="BP104" s="112"/>
      <c r="BQ104" s="112"/>
      <c r="BR104" s="112"/>
      <c r="BS104" s="112"/>
      <c r="BT104" s="112"/>
      <c r="BU104" s="112"/>
    </row>
    <row r="105" spans="1:73">
      <c r="A105" s="105">
        <v>96</v>
      </c>
      <c r="B105" s="131" t="s">
        <v>3484</v>
      </c>
      <c r="C105" s="105" t="s">
        <v>6546</v>
      </c>
      <c r="D105" s="105" t="s">
        <v>6546</v>
      </c>
      <c r="E105" s="105">
        <v>7</v>
      </c>
      <c r="F105" s="133" t="s">
        <v>3499</v>
      </c>
      <c r="G105" s="105" t="s">
        <v>6605</v>
      </c>
      <c r="H105" s="105" t="s">
        <v>3935</v>
      </c>
      <c r="I105" s="105" t="s">
        <v>6606</v>
      </c>
      <c r="J105" s="105" t="s">
        <v>6606</v>
      </c>
      <c r="K105" s="134" t="str">
        <f t="shared" si="21"/>
        <v>247</v>
      </c>
      <c r="L105" s="106">
        <v>247</v>
      </c>
      <c r="M105" s="106">
        <v>1340</v>
      </c>
      <c r="N105" s="113"/>
      <c r="O105" s="107" t="s">
        <v>5590</v>
      </c>
      <c r="P105" s="106">
        <v>13.5</v>
      </c>
      <c r="Q105" s="135">
        <v>1.3</v>
      </c>
      <c r="R105" s="108">
        <v>6.02</v>
      </c>
      <c r="S105" s="108"/>
      <c r="T105" s="108"/>
      <c r="U105" s="106">
        <f t="shared" si="14"/>
        <v>581</v>
      </c>
      <c r="V105" s="106" t="str">
        <f t="shared" si="14"/>
        <v/>
      </c>
      <c r="W105" s="106" t="str">
        <f t="shared" si="14"/>
        <v/>
      </c>
      <c r="X105" s="109"/>
      <c r="Y105" s="106" t="str">
        <f t="shared" si="15"/>
        <v/>
      </c>
      <c r="Z105" s="137" t="s">
        <v>3846</v>
      </c>
      <c r="AA105" s="110" t="s">
        <v>3846</v>
      </c>
      <c r="AB105" s="108" t="str">
        <f t="shared" si="20"/>
        <v>[Rn] 7s2 5f8</v>
      </c>
      <c r="AC105" s="108" t="str">
        <f t="shared" si="16"/>
        <v>[Rn] 7s2 5f8</v>
      </c>
      <c r="AD105" s="111" t="s">
        <v>3839</v>
      </c>
      <c r="AE105" s="111" t="s">
        <v>3839</v>
      </c>
      <c r="AF105" s="111" t="s">
        <v>3839</v>
      </c>
      <c r="AG105" s="112"/>
      <c r="AH105" s="112"/>
      <c r="AI105" s="112">
        <v>174</v>
      </c>
      <c r="AJ105" s="112"/>
      <c r="AK105" s="112"/>
      <c r="AL105" s="112">
        <v>111</v>
      </c>
      <c r="AM105" s="111">
        <v>18.28</v>
      </c>
      <c r="AN105" s="111" t="s">
        <v>5570</v>
      </c>
      <c r="AO105" s="111" t="s">
        <v>6607</v>
      </c>
      <c r="AP105" s="111" t="s">
        <v>3839</v>
      </c>
      <c r="AQ105" s="111" t="s">
        <v>3839</v>
      </c>
      <c r="AR105" s="111">
        <v>15</v>
      </c>
      <c r="AS105" s="111" t="s">
        <v>3839</v>
      </c>
      <c r="AT105" s="111">
        <v>10</v>
      </c>
      <c r="AU105" s="108"/>
      <c r="AV105" s="108"/>
      <c r="AW105" s="108"/>
      <c r="AX105" s="113"/>
      <c r="AY105" s="112" t="s">
        <v>6292</v>
      </c>
      <c r="AZ105" s="112" t="s">
        <v>5801</v>
      </c>
      <c r="BA105" s="112" t="s">
        <v>6293</v>
      </c>
      <c r="BB105" s="112" t="s">
        <v>5691</v>
      </c>
      <c r="BC105" s="112"/>
      <c r="BD105" s="112" t="s">
        <v>6608</v>
      </c>
      <c r="BE105" s="112"/>
      <c r="BF105" s="112"/>
      <c r="BG105" s="112"/>
      <c r="BH105" s="112"/>
      <c r="BI105" s="112"/>
      <c r="BJ105" s="112" t="s">
        <v>6609</v>
      </c>
      <c r="BK105" s="112" t="s">
        <v>6610</v>
      </c>
      <c r="BL105" s="112" t="s">
        <v>6611</v>
      </c>
      <c r="BM105" s="112">
        <v>23</v>
      </c>
      <c r="BN105" s="112"/>
      <c r="BO105" s="112">
        <v>1944</v>
      </c>
      <c r="BP105" s="112"/>
      <c r="BQ105" s="112"/>
      <c r="BR105" s="116"/>
      <c r="BS105" s="112"/>
      <c r="BT105" s="112"/>
      <c r="BU105" s="112"/>
    </row>
    <row r="106" spans="1:73">
      <c r="A106" s="105">
        <v>97</v>
      </c>
      <c r="B106" s="131" t="s">
        <v>3485</v>
      </c>
      <c r="C106" s="105" t="s">
        <v>6546</v>
      </c>
      <c r="D106" s="105" t="s">
        <v>6546</v>
      </c>
      <c r="E106" s="105">
        <v>7</v>
      </c>
      <c r="F106" s="133" t="s">
        <v>3500</v>
      </c>
      <c r="G106" s="105" t="s">
        <v>3500</v>
      </c>
      <c r="H106" s="105" t="s">
        <v>6612</v>
      </c>
      <c r="I106" s="105" t="s">
        <v>6613</v>
      </c>
      <c r="J106" s="105" t="s">
        <v>6613</v>
      </c>
      <c r="K106" s="134" t="str">
        <f t="shared" si="21"/>
        <v>247</v>
      </c>
      <c r="L106" s="106">
        <v>247</v>
      </c>
      <c r="M106" s="106">
        <v>986</v>
      </c>
      <c r="N106" s="113"/>
      <c r="O106" s="107" t="s">
        <v>5590</v>
      </c>
      <c r="P106" s="106">
        <v>14</v>
      </c>
      <c r="Q106" s="135">
        <v>1.3</v>
      </c>
      <c r="R106" s="108">
        <v>6.23</v>
      </c>
      <c r="S106" s="108"/>
      <c r="T106" s="108"/>
      <c r="U106" s="106">
        <f t="shared" si="14"/>
        <v>601</v>
      </c>
      <c r="V106" s="106" t="str">
        <f t="shared" si="14"/>
        <v/>
      </c>
      <c r="W106" s="106" t="str">
        <f t="shared" si="14"/>
        <v/>
      </c>
      <c r="X106" s="109"/>
      <c r="Y106" s="106" t="str">
        <f t="shared" si="15"/>
        <v/>
      </c>
      <c r="Z106" s="137" t="s">
        <v>3898</v>
      </c>
      <c r="AA106" s="110" t="s">
        <v>3898</v>
      </c>
      <c r="AB106" s="108" t="str">
        <f t="shared" si="20"/>
        <v>[Rn] 7s2 5f9</v>
      </c>
      <c r="AC106" s="108" t="str">
        <f t="shared" si="16"/>
        <v>[Rn] 7s2 5f9</v>
      </c>
      <c r="AD106" s="111" t="s">
        <v>3839</v>
      </c>
      <c r="AE106" s="111" t="s">
        <v>3839</v>
      </c>
      <c r="AF106" s="111" t="s">
        <v>3839</v>
      </c>
      <c r="AG106" s="112"/>
      <c r="AH106" s="112"/>
      <c r="AI106" s="112">
        <v>170</v>
      </c>
      <c r="AJ106" s="112"/>
      <c r="AK106" s="112"/>
      <c r="AL106" s="112">
        <v>110</v>
      </c>
      <c r="AM106" s="111" t="s">
        <v>3839</v>
      </c>
      <c r="AN106" s="111" t="s">
        <v>3839</v>
      </c>
      <c r="AO106" s="111" t="s">
        <v>6614</v>
      </c>
      <c r="AP106" s="111" t="s">
        <v>3839</v>
      </c>
      <c r="AQ106" s="111" t="s">
        <v>3839</v>
      </c>
      <c r="AR106" s="111" t="s">
        <v>3839</v>
      </c>
      <c r="AS106" s="111" t="s">
        <v>3839</v>
      </c>
      <c r="AT106" s="111">
        <v>10</v>
      </c>
      <c r="AU106" s="108"/>
      <c r="AV106" s="108"/>
      <c r="AW106" s="108"/>
      <c r="AX106" s="113"/>
      <c r="AY106" s="112" t="s">
        <v>6292</v>
      </c>
      <c r="AZ106" s="112" t="s">
        <v>5594</v>
      </c>
      <c r="BA106" s="112" t="s">
        <v>6293</v>
      </c>
      <c r="BB106" s="112" t="s">
        <v>5691</v>
      </c>
      <c r="BC106" s="112"/>
      <c r="BD106" s="112"/>
      <c r="BE106" s="112"/>
      <c r="BF106" s="112"/>
      <c r="BG106" s="112"/>
      <c r="BH106" s="112"/>
      <c r="BI106" s="112"/>
      <c r="BJ106" s="112"/>
      <c r="BK106" s="112" t="s">
        <v>6615</v>
      </c>
      <c r="BL106" s="112" t="s">
        <v>6616</v>
      </c>
      <c r="BM106" s="112">
        <v>22.7</v>
      </c>
      <c r="BN106" s="112"/>
      <c r="BO106" s="112">
        <v>1949</v>
      </c>
      <c r="BP106" s="112"/>
      <c r="BQ106" s="112"/>
      <c r="BR106" s="116"/>
      <c r="BS106" s="112"/>
      <c r="BT106" s="112"/>
      <c r="BU106" s="112"/>
    </row>
    <row r="107" spans="1:73">
      <c r="A107" s="105">
        <v>98</v>
      </c>
      <c r="B107" s="131" t="s">
        <v>3486</v>
      </c>
      <c r="C107" s="105" t="s">
        <v>6546</v>
      </c>
      <c r="D107" s="105" t="s">
        <v>6546</v>
      </c>
      <c r="E107" s="105">
        <v>7</v>
      </c>
      <c r="F107" s="133" t="s">
        <v>3501</v>
      </c>
      <c r="G107" s="105" t="s">
        <v>6617</v>
      </c>
      <c r="H107" s="105" t="s">
        <v>3936</v>
      </c>
      <c r="I107" s="105" t="s">
        <v>6618</v>
      </c>
      <c r="J107" s="105" t="s">
        <v>6618</v>
      </c>
      <c r="K107" s="134" t="str">
        <f t="shared" si="21"/>
        <v>251</v>
      </c>
      <c r="L107" s="106">
        <v>251</v>
      </c>
      <c r="M107" s="113"/>
      <c r="N107" s="113"/>
      <c r="O107" s="107"/>
      <c r="P107" s="113"/>
      <c r="Q107" s="135">
        <v>1.3</v>
      </c>
      <c r="R107" s="108">
        <v>6.3</v>
      </c>
      <c r="S107" s="108"/>
      <c r="T107" s="108"/>
      <c r="U107" s="106">
        <f t="shared" si="14"/>
        <v>608</v>
      </c>
      <c r="V107" s="106" t="str">
        <f t="shared" si="14"/>
        <v/>
      </c>
      <c r="W107" s="106" t="str">
        <f t="shared" si="14"/>
        <v/>
      </c>
      <c r="X107" s="109"/>
      <c r="Y107" s="106" t="str">
        <f t="shared" si="15"/>
        <v/>
      </c>
      <c r="Z107" s="137" t="s">
        <v>3846</v>
      </c>
      <c r="AA107" s="110" t="s">
        <v>3846</v>
      </c>
      <c r="AB107" s="108" t="str">
        <f t="shared" si="20"/>
        <v>[Rn] 7s2 5f10</v>
      </c>
      <c r="AC107" s="108" t="str">
        <f t="shared" si="16"/>
        <v>[Rn] 7s2 5f10</v>
      </c>
      <c r="AD107" s="111" t="s">
        <v>3839</v>
      </c>
      <c r="AE107" s="111" t="s">
        <v>3839</v>
      </c>
      <c r="AF107" s="111" t="s">
        <v>3839</v>
      </c>
      <c r="AG107" s="112"/>
      <c r="AH107" s="112"/>
      <c r="AI107" s="112">
        <v>186</v>
      </c>
      <c r="AJ107" s="112"/>
      <c r="AK107" s="112"/>
      <c r="AL107" s="112">
        <v>109</v>
      </c>
      <c r="AM107" s="111" t="s">
        <v>3839</v>
      </c>
      <c r="AN107" s="111" t="s">
        <v>3839</v>
      </c>
      <c r="AO107" s="111" t="s">
        <v>6619</v>
      </c>
      <c r="AP107" s="111" t="s">
        <v>3839</v>
      </c>
      <c r="AQ107" s="111" t="s">
        <v>3839</v>
      </c>
      <c r="AR107" s="111" t="s">
        <v>3839</v>
      </c>
      <c r="AS107" s="111" t="s">
        <v>3839</v>
      </c>
      <c r="AT107" s="111">
        <v>10</v>
      </c>
      <c r="AU107" s="108"/>
      <c r="AV107" s="108"/>
      <c r="AW107" s="108"/>
      <c r="AX107" s="113"/>
      <c r="AY107" s="112" t="s">
        <v>6292</v>
      </c>
      <c r="AZ107" s="112"/>
      <c r="BA107" s="112" t="s">
        <v>6293</v>
      </c>
      <c r="BB107" s="112"/>
      <c r="BC107" s="112"/>
      <c r="BD107" s="112" t="s">
        <v>6543</v>
      </c>
      <c r="BE107" s="112"/>
      <c r="BF107" s="112"/>
      <c r="BG107" s="112"/>
      <c r="BH107" s="112"/>
      <c r="BI107" s="112"/>
      <c r="BJ107" s="112"/>
      <c r="BK107" s="112" t="s">
        <v>6620</v>
      </c>
      <c r="BL107" s="112" t="s">
        <v>6621</v>
      </c>
      <c r="BM107" s="112">
        <v>20.5</v>
      </c>
      <c r="BN107" s="112"/>
      <c r="BO107" s="112">
        <v>1949</v>
      </c>
      <c r="BP107" s="112"/>
      <c r="BQ107" s="112"/>
      <c r="BR107" s="116"/>
      <c r="BS107" s="117"/>
      <c r="BT107" s="112"/>
      <c r="BU107" s="112"/>
    </row>
    <row r="108" spans="1:73">
      <c r="A108" s="105">
        <v>99</v>
      </c>
      <c r="B108" s="131" t="s">
        <v>3487</v>
      </c>
      <c r="C108" s="105" t="s">
        <v>6546</v>
      </c>
      <c r="D108" s="105" t="s">
        <v>6546</v>
      </c>
      <c r="E108" s="105">
        <v>7</v>
      </c>
      <c r="F108" s="133" t="s">
        <v>3968</v>
      </c>
      <c r="G108" s="105" t="s">
        <v>3968</v>
      </c>
      <c r="H108" s="105" t="s">
        <v>3937</v>
      </c>
      <c r="I108" s="105" t="s">
        <v>6622</v>
      </c>
      <c r="J108" s="105" t="s">
        <v>6622</v>
      </c>
      <c r="K108" s="134" t="str">
        <f t="shared" si="21"/>
        <v>252</v>
      </c>
      <c r="L108" s="106">
        <v>252</v>
      </c>
      <c r="M108" s="113"/>
      <c r="N108" s="113"/>
      <c r="O108" s="107"/>
      <c r="P108" s="113"/>
      <c r="Q108" s="135">
        <v>1.3</v>
      </c>
      <c r="R108" s="108">
        <v>6.42</v>
      </c>
      <c r="S108" s="108"/>
      <c r="T108" s="108"/>
      <c r="U108" s="106">
        <f t="shared" si="14"/>
        <v>619</v>
      </c>
      <c r="V108" s="106" t="str">
        <f t="shared" si="14"/>
        <v/>
      </c>
      <c r="W108" s="106" t="str">
        <f t="shared" si="14"/>
        <v/>
      </c>
      <c r="X108" s="109"/>
      <c r="Y108" s="106" t="str">
        <f t="shared" si="15"/>
        <v/>
      </c>
      <c r="Z108" s="137" t="s">
        <v>3846</v>
      </c>
      <c r="AA108" s="110" t="s">
        <v>3846</v>
      </c>
      <c r="AB108" s="108" t="str">
        <f t="shared" si="20"/>
        <v>[Rn] 7s2 5f11</v>
      </c>
      <c r="AC108" s="108" t="str">
        <f t="shared" si="16"/>
        <v>[Rn] 7s2 5f11</v>
      </c>
      <c r="AD108" s="111" t="s">
        <v>3839</v>
      </c>
      <c r="AE108" s="111" t="s">
        <v>3839</v>
      </c>
      <c r="AF108" s="111" t="s">
        <v>3839</v>
      </c>
      <c r="AG108" s="112"/>
      <c r="AH108" s="112"/>
      <c r="AI108" s="112">
        <v>186</v>
      </c>
      <c r="AJ108" s="112"/>
      <c r="AK108" s="112"/>
      <c r="AL108" s="112"/>
      <c r="AM108" s="111" t="s">
        <v>3839</v>
      </c>
      <c r="AN108" s="111" t="s">
        <v>3839</v>
      </c>
      <c r="AO108" s="111" t="s">
        <v>6623</v>
      </c>
      <c r="AP108" s="111" t="s">
        <v>3839</v>
      </c>
      <c r="AQ108" s="111" t="s">
        <v>3839</v>
      </c>
      <c r="AR108" s="111" t="s">
        <v>3839</v>
      </c>
      <c r="AS108" s="111" t="s">
        <v>3839</v>
      </c>
      <c r="AT108" s="111">
        <v>10</v>
      </c>
      <c r="AU108" s="108"/>
      <c r="AV108" s="108"/>
      <c r="AW108" s="108"/>
      <c r="AX108" s="113"/>
      <c r="AY108" s="112" t="s">
        <v>6292</v>
      </c>
      <c r="AZ108" s="112"/>
      <c r="BA108" s="112" t="s">
        <v>6293</v>
      </c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 t="s">
        <v>6624</v>
      </c>
      <c r="BL108" s="112"/>
      <c r="BM108" s="112">
        <v>19.7</v>
      </c>
      <c r="BN108" s="112"/>
      <c r="BO108" s="112">
        <v>1954</v>
      </c>
      <c r="BP108" s="112"/>
      <c r="BQ108" s="112"/>
      <c r="BR108" s="116"/>
      <c r="BS108" s="117"/>
      <c r="BT108" s="112"/>
      <c r="BU108" s="112"/>
    </row>
    <row r="109" spans="1:73">
      <c r="A109" s="105">
        <v>100</v>
      </c>
      <c r="B109" s="131" t="s">
        <v>3488</v>
      </c>
      <c r="C109" s="105" t="s">
        <v>6546</v>
      </c>
      <c r="D109" s="105" t="s">
        <v>6546</v>
      </c>
      <c r="E109" s="105">
        <v>7</v>
      </c>
      <c r="F109" s="133" t="s">
        <v>3503</v>
      </c>
      <c r="G109" s="105" t="s">
        <v>3503</v>
      </c>
      <c r="H109" s="105" t="s">
        <v>3938</v>
      </c>
      <c r="I109" s="105" t="s">
        <v>6625</v>
      </c>
      <c r="J109" s="105" t="s">
        <v>6625</v>
      </c>
      <c r="K109" s="134" t="str">
        <f t="shared" si="21"/>
        <v>257</v>
      </c>
      <c r="L109" s="106">
        <v>257</v>
      </c>
      <c r="M109" s="113"/>
      <c r="N109" s="113"/>
      <c r="O109" s="107"/>
      <c r="P109" s="113"/>
      <c r="Q109" s="135">
        <v>1.3</v>
      </c>
      <c r="R109" s="108">
        <v>6.5</v>
      </c>
      <c r="S109" s="108"/>
      <c r="T109" s="108"/>
      <c r="U109" s="106">
        <f t="shared" si="14"/>
        <v>627</v>
      </c>
      <c r="V109" s="106" t="str">
        <f t="shared" si="14"/>
        <v/>
      </c>
      <c r="W109" s="106" t="str">
        <f t="shared" si="14"/>
        <v/>
      </c>
      <c r="X109" s="109"/>
      <c r="Y109" s="106" t="str">
        <f t="shared" si="15"/>
        <v/>
      </c>
      <c r="Z109" s="137" t="s">
        <v>3846</v>
      </c>
      <c r="AA109" s="110" t="s">
        <v>3846</v>
      </c>
      <c r="AB109" s="108" t="str">
        <f t="shared" si="20"/>
        <v>[Rn] 7s2 5f12</v>
      </c>
      <c r="AC109" s="108" t="str">
        <f t="shared" si="16"/>
        <v>[Rn] 7s2 5f12</v>
      </c>
      <c r="AD109" s="111" t="s">
        <v>3839</v>
      </c>
      <c r="AE109" s="111" t="s">
        <v>3839</v>
      </c>
      <c r="AF109" s="111" t="s">
        <v>3839</v>
      </c>
      <c r="AG109" s="112"/>
      <c r="AH109" s="112"/>
      <c r="AI109" s="112"/>
      <c r="AJ109" s="112"/>
      <c r="AK109" s="112"/>
      <c r="AL109" s="112"/>
      <c r="AM109" s="111" t="s">
        <v>3839</v>
      </c>
      <c r="AN109" s="111" t="s">
        <v>3839</v>
      </c>
      <c r="AO109" s="111" t="s">
        <v>6626</v>
      </c>
      <c r="AP109" s="111" t="s">
        <v>3839</v>
      </c>
      <c r="AQ109" s="111" t="s">
        <v>3839</v>
      </c>
      <c r="AR109" s="111" t="s">
        <v>3839</v>
      </c>
      <c r="AS109" s="111" t="s">
        <v>3839</v>
      </c>
      <c r="AT109" s="111">
        <v>10</v>
      </c>
      <c r="AU109" s="108"/>
      <c r="AV109" s="108"/>
      <c r="AW109" s="108"/>
      <c r="AX109" s="113"/>
      <c r="AY109" s="112" t="s">
        <v>6292</v>
      </c>
      <c r="AZ109" s="112"/>
      <c r="BA109" s="112" t="s">
        <v>6293</v>
      </c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>
        <v>23.8</v>
      </c>
      <c r="BN109" s="112"/>
      <c r="BO109" s="112">
        <v>1954</v>
      </c>
      <c r="BP109" s="112"/>
      <c r="BQ109" s="112"/>
      <c r="BR109" s="116"/>
      <c r="BS109" s="117"/>
      <c r="BT109" s="112"/>
      <c r="BU109" s="112"/>
    </row>
    <row r="110" spans="1:73">
      <c r="A110" s="105">
        <v>101</v>
      </c>
      <c r="B110" s="131" t="s">
        <v>3489</v>
      </c>
      <c r="C110" s="105" t="s">
        <v>6546</v>
      </c>
      <c r="D110" s="105" t="s">
        <v>6546</v>
      </c>
      <c r="E110" s="105">
        <v>7</v>
      </c>
      <c r="F110" s="133" t="s">
        <v>3504</v>
      </c>
      <c r="G110" s="105" t="s">
        <v>3504</v>
      </c>
      <c r="H110" s="105" t="s">
        <v>6627</v>
      </c>
      <c r="I110" s="105" t="s">
        <v>6628</v>
      </c>
      <c r="J110" s="105" t="s">
        <v>6628</v>
      </c>
      <c r="K110" s="134" t="str">
        <f t="shared" si="21"/>
        <v>258</v>
      </c>
      <c r="L110" s="106">
        <v>258</v>
      </c>
      <c r="M110" s="113"/>
      <c r="N110" s="113"/>
      <c r="O110" s="107"/>
      <c r="P110" s="113"/>
      <c r="Q110" s="135">
        <v>1.3</v>
      </c>
      <c r="R110" s="108">
        <v>6.58</v>
      </c>
      <c r="S110" s="108"/>
      <c r="T110" s="108"/>
      <c r="U110" s="106">
        <f t="shared" si="14"/>
        <v>635</v>
      </c>
      <c r="V110" s="106" t="str">
        <f t="shared" si="14"/>
        <v/>
      </c>
      <c r="W110" s="106" t="str">
        <f t="shared" si="14"/>
        <v/>
      </c>
      <c r="X110" s="109"/>
      <c r="Y110" s="106" t="str">
        <f t="shared" si="15"/>
        <v/>
      </c>
      <c r="Z110" s="137" t="s">
        <v>3865</v>
      </c>
      <c r="AA110" s="110" t="s">
        <v>3865</v>
      </c>
      <c r="AB110" s="108" t="str">
        <f t="shared" si="20"/>
        <v>[Rn] 7s2 5f13</v>
      </c>
      <c r="AC110" s="108" t="str">
        <f t="shared" si="16"/>
        <v>[Rn] 7s2 5f13</v>
      </c>
      <c r="AD110" s="111" t="s">
        <v>3839</v>
      </c>
      <c r="AE110" s="111" t="s">
        <v>3839</v>
      </c>
      <c r="AF110" s="111" t="s">
        <v>3839</v>
      </c>
      <c r="AG110" s="112"/>
      <c r="AH110" s="112"/>
      <c r="AI110" s="112"/>
      <c r="AJ110" s="112"/>
      <c r="AK110" s="112"/>
      <c r="AL110" s="112"/>
      <c r="AM110" s="111" t="s">
        <v>3839</v>
      </c>
      <c r="AN110" s="111" t="s">
        <v>3839</v>
      </c>
      <c r="AO110" s="111" t="s">
        <v>6629</v>
      </c>
      <c r="AP110" s="111" t="s">
        <v>3839</v>
      </c>
      <c r="AQ110" s="111" t="s">
        <v>3839</v>
      </c>
      <c r="AR110" s="111" t="s">
        <v>3839</v>
      </c>
      <c r="AS110" s="111" t="s">
        <v>3839</v>
      </c>
      <c r="AT110" s="111">
        <v>10</v>
      </c>
      <c r="AU110" s="108"/>
      <c r="AV110" s="108"/>
      <c r="AW110" s="108"/>
      <c r="AX110" s="113"/>
      <c r="AY110" s="112" t="s">
        <v>6292</v>
      </c>
      <c r="AZ110" s="112"/>
      <c r="BA110" s="112" t="s">
        <v>6293</v>
      </c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>
        <v>18.2</v>
      </c>
      <c r="BN110" s="112"/>
      <c r="BO110" s="112">
        <v>1955</v>
      </c>
      <c r="BP110" s="112"/>
      <c r="BQ110" s="112"/>
      <c r="BR110" s="116"/>
      <c r="BS110" s="117"/>
      <c r="BT110" s="112"/>
      <c r="BU110" s="112"/>
    </row>
    <row r="111" spans="1:73">
      <c r="A111" s="105">
        <v>102</v>
      </c>
      <c r="B111" s="131" t="s">
        <v>3490</v>
      </c>
      <c r="C111" s="105" t="s">
        <v>6546</v>
      </c>
      <c r="D111" s="105" t="s">
        <v>6546</v>
      </c>
      <c r="E111" s="105">
        <v>7</v>
      </c>
      <c r="F111" s="133" t="s">
        <v>3505</v>
      </c>
      <c r="G111" s="105" t="s">
        <v>3505</v>
      </c>
      <c r="H111" s="105" t="s">
        <v>6630</v>
      </c>
      <c r="I111" s="105" t="s">
        <v>6631</v>
      </c>
      <c r="J111" s="105" t="s">
        <v>6631</v>
      </c>
      <c r="K111" s="134" t="str">
        <f t="shared" si="21"/>
        <v>259</v>
      </c>
      <c r="L111" s="106">
        <v>259</v>
      </c>
      <c r="M111" s="113"/>
      <c r="N111" s="113"/>
      <c r="O111" s="107"/>
      <c r="P111" s="113"/>
      <c r="Q111" s="135">
        <v>1.3</v>
      </c>
      <c r="R111" s="108">
        <v>6.65</v>
      </c>
      <c r="S111" s="108"/>
      <c r="T111" s="108"/>
      <c r="U111" s="106">
        <f t="shared" si="14"/>
        <v>642</v>
      </c>
      <c r="V111" s="106" t="str">
        <f t="shared" si="14"/>
        <v/>
      </c>
      <c r="W111" s="106" t="str">
        <f t="shared" si="14"/>
        <v/>
      </c>
      <c r="X111" s="109"/>
      <c r="Y111" s="106" t="str">
        <f t="shared" si="15"/>
        <v/>
      </c>
      <c r="Z111" s="137" t="s">
        <v>3867</v>
      </c>
      <c r="AA111" s="110" t="s">
        <v>3867</v>
      </c>
      <c r="AB111" s="108" t="str">
        <f>CONCATENATE("[",B$95,"] ",E111,"s",MIN(A111-A$95,2)," ",E111-2,"f",MIN(A111-A$97,14))</f>
        <v>[Rn] 7s2 5f14</v>
      </c>
      <c r="AC111" s="108" t="str">
        <f t="shared" si="16"/>
        <v>[Rn] 7s2 5f14</v>
      </c>
      <c r="AD111" s="111" t="s">
        <v>3839</v>
      </c>
      <c r="AE111" s="111" t="s">
        <v>3839</v>
      </c>
      <c r="AF111" s="111" t="s">
        <v>3839</v>
      </c>
      <c r="AG111" s="112"/>
      <c r="AH111" s="112"/>
      <c r="AI111" s="112"/>
      <c r="AJ111" s="112"/>
      <c r="AK111" s="112">
        <v>124</v>
      </c>
      <c r="AL111" s="112"/>
      <c r="AM111" s="111" t="s">
        <v>3839</v>
      </c>
      <c r="AN111" s="111" t="s">
        <v>3839</v>
      </c>
      <c r="AO111" s="111" t="s">
        <v>6632</v>
      </c>
      <c r="AP111" s="111" t="s">
        <v>3839</v>
      </c>
      <c r="AQ111" s="111" t="s">
        <v>3839</v>
      </c>
      <c r="AR111" s="111" t="s">
        <v>3839</v>
      </c>
      <c r="AS111" s="111" t="s">
        <v>3839</v>
      </c>
      <c r="AT111" s="111">
        <v>10</v>
      </c>
      <c r="AU111" s="108"/>
      <c r="AV111" s="108"/>
      <c r="AW111" s="108"/>
      <c r="AX111" s="113"/>
      <c r="AY111" s="112" t="s">
        <v>6292</v>
      </c>
      <c r="AZ111" s="112"/>
      <c r="BA111" s="112" t="s">
        <v>6293</v>
      </c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>
        <v>17.5</v>
      </c>
      <c r="BN111" s="112"/>
      <c r="BO111" s="112">
        <v>1958</v>
      </c>
      <c r="BP111" s="112"/>
      <c r="BQ111" s="112"/>
      <c r="BR111" s="116"/>
      <c r="BS111" s="117"/>
      <c r="BT111" s="112"/>
      <c r="BU111" s="112"/>
    </row>
    <row r="112" spans="1:73">
      <c r="A112" s="105">
        <v>103</v>
      </c>
      <c r="B112" s="131" t="s">
        <v>3491</v>
      </c>
      <c r="C112" s="105">
        <v>3</v>
      </c>
      <c r="D112" s="105" t="s">
        <v>6546</v>
      </c>
      <c r="E112" s="105">
        <v>7</v>
      </c>
      <c r="F112" s="133" t="s">
        <v>3506</v>
      </c>
      <c r="G112" s="105" t="s">
        <v>3506</v>
      </c>
      <c r="H112" s="105" t="s">
        <v>3939</v>
      </c>
      <c r="I112" s="105" t="s">
        <v>6633</v>
      </c>
      <c r="J112" s="105" t="s">
        <v>6634</v>
      </c>
      <c r="K112" s="134" t="str">
        <f t="shared" si="21"/>
        <v>262</v>
      </c>
      <c r="L112" s="106">
        <v>262</v>
      </c>
      <c r="M112" s="113"/>
      <c r="N112" s="113"/>
      <c r="O112" s="107"/>
      <c r="P112" s="113"/>
      <c r="Q112" s="136"/>
      <c r="R112" s="111"/>
      <c r="S112" s="111"/>
      <c r="T112" s="111"/>
      <c r="U112" s="106" t="str">
        <f t="shared" si="14"/>
        <v/>
      </c>
      <c r="V112" s="106" t="str">
        <f t="shared" si="14"/>
        <v/>
      </c>
      <c r="W112" s="106" t="str">
        <f t="shared" si="14"/>
        <v/>
      </c>
      <c r="X112" s="118"/>
      <c r="Y112" s="106" t="str">
        <f t="shared" si="15"/>
        <v/>
      </c>
      <c r="Z112" s="137" t="s">
        <v>3846</v>
      </c>
      <c r="AA112" s="110" t="s">
        <v>3846</v>
      </c>
      <c r="AB112" s="108" t="str">
        <f t="shared" ref="AB112:AB120" si="22">CONCATENATE("[",B$95,"] ",E112,"s",MIN(A112-A$95,2)," ",E112-2,"f",MIN(A112-A$97,14)," ",E112-1,"d",MIN(A112-A$111,10))</f>
        <v>[Rn] 7s2 5f14 6d1</v>
      </c>
      <c r="AC112" s="108" t="str">
        <f t="shared" si="16"/>
        <v>[Rn] 7s2 5f14 6d1</v>
      </c>
      <c r="AD112" s="111" t="s">
        <v>3839</v>
      </c>
      <c r="AE112" s="111" t="s">
        <v>3839</v>
      </c>
      <c r="AF112" s="111" t="s">
        <v>3839</v>
      </c>
      <c r="AG112" s="112"/>
      <c r="AH112" s="112"/>
      <c r="AI112" s="112"/>
      <c r="AJ112" s="112"/>
      <c r="AK112" s="112"/>
      <c r="AL112" s="112"/>
      <c r="AM112" s="111" t="s">
        <v>3839</v>
      </c>
      <c r="AN112" s="111" t="s">
        <v>3839</v>
      </c>
      <c r="AO112" s="111" t="s">
        <v>6635</v>
      </c>
      <c r="AP112" s="111" t="s">
        <v>3839</v>
      </c>
      <c r="AQ112" s="111" t="s">
        <v>3839</v>
      </c>
      <c r="AR112" s="111" t="s">
        <v>3839</v>
      </c>
      <c r="AS112" s="111" t="s">
        <v>3839</v>
      </c>
      <c r="AT112" s="111">
        <v>10</v>
      </c>
      <c r="AU112" s="108"/>
      <c r="AV112" s="108"/>
      <c r="AW112" s="108"/>
      <c r="AX112" s="113"/>
      <c r="AY112" s="112" t="s">
        <v>6292</v>
      </c>
      <c r="AZ112" s="112"/>
      <c r="BA112" s="112" t="s">
        <v>6636</v>
      </c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>
        <v>1961</v>
      </c>
      <c r="BP112" s="112"/>
      <c r="BQ112" s="112"/>
      <c r="BR112" s="116"/>
      <c r="BS112" s="117"/>
      <c r="BT112" s="112"/>
      <c r="BU112" s="112"/>
    </row>
    <row r="113" spans="1:73">
      <c r="A113" s="105">
        <v>104</v>
      </c>
      <c r="B113" s="131" t="s">
        <v>3395</v>
      </c>
      <c r="C113" s="105">
        <v>4</v>
      </c>
      <c r="D113" s="105" t="s">
        <v>5832</v>
      </c>
      <c r="E113" s="105">
        <v>7</v>
      </c>
      <c r="F113" s="133" t="s">
        <v>3412</v>
      </c>
      <c r="G113" s="105" t="s">
        <v>3412</v>
      </c>
      <c r="H113" s="105" t="s">
        <v>3940</v>
      </c>
      <c r="I113" s="105" t="s">
        <v>6637</v>
      </c>
      <c r="J113" s="105" t="s">
        <v>6638</v>
      </c>
      <c r="K113" s="134" t="str">
        <f t="shared" si="21"/>
        <v>267</v>
      </c>
      <c r="L113" s="106">
        <v>267</v>
      </c>
      <c r="M113" s="113"/>
      <c r="N113" s="113"/>
      <c r="O113" s="119"/>
      <c r="P113" s="113"/>
      <c r="Q113" s="136"/>
      <c r="R113" s="111"/>
      <c r="S113" s="111"/>
      <c r="T113" s="111"/>
      <c r="U113" s="106" t="str">
        <f t="shared" si="14"/>
        <v/>
      </c>
      <c r="V113" s="106" t="str">
        <f t="shared" si="14"/>
        <v/>
      </c>
      <c r="W113" s="106" t="str">
        <f t="shared" si="14"/>
        <v/>
      </c>
      <c r="X113" s="118"/>
      <c r="Y113" s="106" t="str">
        <f t="shared" si="15"/>
        <v/>
      </c>
      <c r="Z113" s="138" t="s">
        <v>3839</v>
      </c>
      <c r="AA113" s="115" t="s">
        <v>3839</v>
      </c>
      <c r="AB113" s="108" t="str">
        <f t="shared" si="22"/>
        <v>[Rn] 7s2 5f14 6d2</v>
      </c>
      <c r="AC113" s="108" t="str">
        <f t="shared" si="16"/>
        <v>[Rn] 7s2 5f14 6d2</v>
      </c>
      <c r="AD113" s="111" t="s">
        <v>3839</v>
      </c>
      <c r="AE113" s="111" t="s">
        <v>3839</v>
      </c>
      <c r="AF113" s="111" t="s">
        <v>3839</v>
      </c>
      <c r="AG113" s="111"/>
      <c r="AH113" s="111"/>
      <c r="AI113" s="111"/>
      <c r="AJ113" s="111"/>
      <c r="AK113" s="111"/>
      <c r="AL113" s="111"/>
      <c r="AM113" s="111" t="s">
        <v>3839</v>
      </c>
      <c r="AN113" s="111" t="s">
        <v>3839</v>
      </c>
      <c r="AO113" s="111" t="s">
        <v>6639</v>
      </c>
      <c r="AP113" s="111" t="s">
        <v>3839</v>
      </c>
      <c r="AQ113" s="111" t="s">
        <v>3839</v>
      </c>
      <c r="AR113" s="111" t="s">
        <v>3839</v>
      </c>
      <c r="AS113" s="111" t="s">
        <v>3839</v>
      </c>
      <c r="AT113" s="111">
        <v>23</v>
      </c>
      <c r="AU113" s="108"/>
      <c r="AV113" s="108"/>
      <c r="AW113" s="108"/>
      <c r="AX113" s="113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8"/>
      <c r="BU113" s="108"/>
    </row>
    <row r="114" spans="1:73">
      <c r="A114" s="105">
        <v>105</v>
      </c>
      <c r="B114" s="131" t="s">
        <v>3396</v>
      </c>
      <c r="C114" s="105">
        <v>5</v>
      </c>
      <c r="D114" s="105" t="s">
        <v>5845</v>
      </c>
      <c r="E114" s="105">
        <v>7</v>
      </c>
      <c r="F114" s="133" t="s">
        <v>3413</v>
      </c>
      <c r="G114" s="105" t="s">
        <v>3413</v>
      </c>
      <c r="H114" s="105" t="s">
        <v>3941</v>
      </c>
      <c r="I114" s="105" t="s">
        <v>6640</v>
      </c>
      <c r="J114" s="105" t="s">
        <v>6640</v>
      </c>
      <c r="K114" s="134" t="str">
        <f t="shared" si="21"/>
        <v>268</v>
      </c>
      <c r="L114" s="106">
        <v>268</v>
      </c>
      <c r="M114" s="113"/>
      <c r="N114" s="113"/>
      <c r="O114" s="119"/>
      <c r="P114" s="113"/>
      <c r="Q114" s="136"/>
      <c r="R114" s="111"/>
      <c r="S114" s="111"/>
      <c r="T114" s="111"/>
      <c r="U114" s="106" t="str">
        <f t="shared" si="14"/>
        <v/>
      </c>
      <c r="V114" s="106" t="str">
        <f t="shared" si="14"/>
        <v/>
      </c>
      <c r="W114" s="106" t="str">
        <f t="shared" si="14"/>
        <v/>
      </c>
      <c r="X114" s="118"/>
      <c r="Y114" s="106" t="str">
        <f t="shared" si="15"/>
        <v/>
      </c>
      <c r="Z114" s="138" t="s">
        <v>3839</v>
      </c>
      <c r="AA114" s="115" t="s">
        <v>3839</v>
      </c>
      <c r="AB114" s="108" t="str">
        <f t="shared" si="22"/>
        <v>[Rn] 7s2 5f14 6d3</v>
      </c>
      <c r="AC114" s="108" t="str">
        <f t="shared" si="16"/>
        <v>[Rn] 7s2 5f14 6d3</v>
      </c>
      <c r="AD114" s="111" t="s">
        <v>3839</v>
      </c>
      <c r="AE114" s="111" t="s">
        <v>3839</v>
      </c>
      <c r="AF114" s="111" t="s">
        <v>3839</v>
      </c>
      <c r="AG114" s="111"/>
      <c r="AH114" s="111"/>
      <c r="AI114" s="111"/>
      <c r="AJ114" s="111"/>
      <c r="AK114" s="111"/>
      <c r="AL114" s="111"/>
      <c r="AM114" s="111" t="s">
        <v>3839</v>
      </c>
      <c r="AN114" s="111" t="s">
        <v>3839</v>
      </c>
      <c r="AO114" s="111" t="s">
        <v>6641</v>
      </c>
      <c r="AP114" s="111" t="s">
        <v>3839</v>
      </c>
      <c r="AQ114" s="111" t="s">
        <v>3839</v>
      </c>
      <c r="AR114" s="111" t="s">
        <v>3839</v>
      </c>
      <c r="AS114" s="111" t="s">
        <v>3839</v>
      </c>
      <c r="AT114" s="111">
        <v>58</v>
      </c>
      <c r="AU114" s="108"/>
      <c r="AV114" s="108"/>
      <c r="AW114" s="108"/>
      <c r="AX114" s="113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  <c r="BS114" s="108"/>
      <c r="BT114" s="108"/>
      <c r="BU114" s="108"/>
    </row>
    <row r="115" spans="1:73">
      <c r="A115" s="105">
        <v>106</v>
      </c>
      <c r="B115" s="131" t="s">
        <v>3397</v>
      </c>
      <c r="C115" s="105">
        <v>6</v>
      </c>
      <c r="D115" s="105" t="s">
        <v>5856</v>
      </c>
      <c r="E115" s="105">
        <v>7</v>
      </c>
      <c r="F115" s="133" t="s">
        <v>3414</v>
      </c>
      <c r="G115" s="105" t="s">
        <v>3414</v>
      </c>
      <c r="H115" s="105" t="s">
        <v>3942</v>
      </c>
      <c r="I115" s="105" t="s">
        <v>6642</v>
      </c>
      <c r="J115" s="105" t="s">
        <v>6642</v>
      </c>
      <c r="K115" s="134" t="str">
        <f t="shared" si="21"/>
        <v>271</v>
      </c>
      <c r="L115" s="106">
        <v>271</v>
      </c>
      <c r="M115" s="113"/>
      <c r="N115" s="113"/>
      <c r="O115" s="119"/>
      <c r="P115" s="113"/>
      <c r="Q115" s="136"/>
      <c r="R115" s="111"/>
      <c r="S115" s="111"/>
      <c r="T115" s="111"/>
      <c r="U115" s="106" t="str">
        <f t="shared" si="14"/>
        <v/>
      </c>
      <c r="V115" s="106" t="str">
        <f t="shared" si="14"/>
        <v/>
      </c>
      <c r="W115" s="106" t="str">
        <f t="shared" si="14"/>
        <v/>
      </c>
      <c r="X115" s="118"/>
      <c r="Y115" s="106" t="str">
        <f t="shared" si="15"/>
        <v/>
      </c>
      <c r="Z115" s="138" t="s">
        <v>3839</v>
      </c>
      <c r="AA115" s="115" t="s">
        <v>3839</v>
      </c>
      <c r="AB115" s="108" t="str">
        <f t="shared" si="22"/>
        <v>[Rn] 7s2 5f14 6d4</v>
      </c>
      <c r="AC115" s="108" t="str">
        <f t="shared" si="16"/>
        <v>[Rn] 7s2 5f14 6d4</v>
      </c>
      <c r="AD115" s="111" t="s">
        <v>3839</v>
      </c>
      <c r="AE115" s="111" t="s">
        <v>3839</v>
      </c>
      <c r="AF115" s="111" t="s">
        <v>3839</v>
      </c>
      <c r="AG115" s="111"/>
      <c r="AH115" s="111"/>
      <c r="AI115" s="111"/>
      <c r="AJ115" s="111"/>
      <c r="AK115" s="111"/>
      <c r="AL115" s="111"/>
      <c r="AM115" s="111" t="s">
        <v>3839</v>
      </c>
      <c r="AN115" s="111" t="s">
        <v>3839</v>
      </c>
      <c r="AO115" s="111" t="s">
        <v>6643</v>
      </c>
      <c r="AP115" s="111" t="s">
        <v>3839</v>
      </c>
      <c r="AQ115" s="111" t="s">
        <v>3839</v>
      </c>
      <c r="AR115" s="111" t="s">
        <v>3839</v>
      </c>
      <c r="AS115" s="111" t="s">
        <v>3839</v>
      </c>
      <c r="AT115" s="111" t="s">
        <v>3839</v>
      </c>
      <c r="AU115" s="108"/>
      <c r="AV115" s="108"/>
      <c r="AW115" s="108"/>
      <c r="AX115" s="113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8"/>
      <c r="BR115" s="108"/>
      <c r="BS115" s="108"/>
      <c r="BT115" s="108"/>
      <c r="BU115" s="108"/>
    </row>
    <row r="116" spans="1:73">
      <c r="A116" s="105">
        <v>107</v>
      </c>
      <c r="B116" s="131" t="s">
        <v>3398</v>
      </c>
      <c r="C116" s="105">
        <v>7</v>
      </c>
      <c r="D116" s="105" t="s">
        <v>5869</v>
      </c>
      <c r="E116" s="105">
        <v>7</v>
      </c>
      <c r="F116" s="133" t="s">
        <v>3415</v>
      </c>
      <c r="G116" s="105" t="s">
        <v>3415</v>
      </c>
      <c r="H116" s="105" t="s">
        <v>3943</v>
      </c>
      <c r="I116" s="105" t="s">
        <v>6644</v>
      </c>
      <c r="J116" s="105" t="s">
        <v>6644</v>
      </c>
      <c r="K116" s="134" t="str">
        <f t="shared" si="21"/>
        <v>272</v>
      </c>
      <c r="L116" s="106">
        <v>272</v>
      </c>
      <c r="M116" s="113"/>
      <c r="N116" s="113"/>
      <c r="O116" s="119"/>
      <c r="P116" s="113"/>
      <c r="Q116" s="136"/>
      <c r="R116" s="111"/>
      <c r="S116" s="111"/>
      <c r="T116" s="111"/>
      <c r="U116" s="106" t="str">
        <f t="shared" si="14"/>
        <v/>
      </c>
      <c r="V116" s="106" t="str">
        <f t="shared" si="14"/>
        <v/>
      </c>
      <c r="W116" s="106" t="str">
        <f t="shared" si="14"/>
        <v/>
      </c>
      <c r="X116" s="118"/>
      <c r="Y116" s="106" t="str">
        <f t="shared" si="15"/>
        <v/>
      </c>
      <c r="Z116" s="138" t="s">
        <v>3839</v>
      </c>
      <c r="AA116" s="115" t="s">
        <v>3839</v>
      </c>
      <c r="AB116" s="108" t="str">
        <f t="shared" si="22"/>
        <v>[Rn] 7s2 5f14 6d5</v>
      </c>
      <c r="AC116" s="108" t="str">
        <f t="shared" si="16"/>
        <v>[Rn] 7s2 5f14 6d5</v>
      </c>
      <c r="AD116" s="111" t="s">
        <v>3839</v>
      </c>
      <c r="AE116" s="111" t="s">
        <v>3839</v>
      </c>
      <c r="AF116" s="111" t="s">
        <v>3839</v>
      </c>
      <c r="AG116" s="111"/>
      <c r="AH116" s="111"/>
      <c r="AI116" s="111"/>
      <c r="AJ116" s="111"/>
      <c r="AK116" s="111"/>
      <c r="AL116" s="111"/>
      <c r="AM116" s="111" t="s">
        <v>3839</v>
      </c>
      <c r="AN116" s="111" t="s">
        <v>3839</v>
      </c>
      <c r="AO116" s="111" t="s">
        <v>6645</v>
      </c>
      <c r="AP116" s="111" t="s">
        <v>3839</v>
      </c>
      <c r="AQ116" s="111" t="s">
        <v>3839</v>
      </c>
      <c r="AR116" s="111" t="s">
        <v>3839</v>
      </c>
      <c r="AS116" s="111" t="s">
        <v>3839</v>
      </c>
      <c r="AT116" s="111" t="s">
        <v>3839</v>
      </c>
      <c r="AU116" s="108"/>
      <c r="AV116" s="108"/>
      <c r="AW116" s="108"/>
      <c r="AX116" s="113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8"/>
      <c r="BR116" s="108"/>
      <c r="BS116" s="108"/>
      <c r="BT116" s="108"/>
      <c r="BU116" s="108"/>
    </row>
    <row r="117" spans="1:73">
      <c r="A117" s="105">
        <v>108</v>
      </c>
      <c r="B117" s="131" t="s">
        <v>3399</v>
      </c>
      <c r="C117" s="105">
        <v>8</v>
      </c>
      <c r="D117" s="105" t="s">
        <v>5884</v>
      </c>
      <c r="E117" s="105">
        <v>7</v>
      </c>
      <c r="F117" s="133" t="s">
        <v>3416</v>
      </c>
      <c r="G117" s="105" t="s">
        <v>3416</v>
      </c>
      <c r="H117" s="105" t="s">
        <v>3944</v>
      </c>
      <c r="I117" s="105" t="s">
        <v>6646</v>
      </c>
      <c r="J117" s="105" t="s">
        <v>6646</v>
      </c>
      <c r="K117" s="134" t="str">
        <f t="shared" si="21"/>
        <v>270</v>
      </c>
      <c r="L117" s="106">
        <v>270</v>
      </c>
      <c r="M117" s="113"/>
      <c r="N117" s="113"/>
      <c r="O117" s="119"/>
      <c r="P117" s="113"/>
      <c r="Q117" s="136"/>
      <c r="R117" s="111"/>
      <c r="S117" s="111"/>
      <c r="T117" s="111"/>
      <c r="U117" s="106" t="str">
        <f t="shared" si="14"/>
        <v/>
      </c>
      <c r="V117" s="106" t="str">
        <f t="shared" si="14"/>
        <v/>
      </c>
      <c r="W117" s="106" t="str">
        <f t="shared" si="14"/>
        <v/>
      </c>
      <c r="X117" s="118"/>
      <c r="Y117" s="106" t="str">
        <f t="shared" si="15"/>
        <v/>
      </c>
      <c r="Z117" s="138" t="s">
        <v>3839</v>
      </c>
      <c r="AA117" s="115" t="s">
        <v>3839</v>
      </c>
      <c r="AB117" s="108" t="str">
        <f t="shared" si="22"/>
        <v>[Rn] 7s2 5f14 6d6</v>
      </c>
      <c r="AC117" s="108" t="str">
        <f t="shared" si="16"/>
        <v>[Rn] 7s2 5f14 6d6</v>
      </c>
      <c r="AD117" s="111" t="s">
        <v>3839</v>
      </c>
      <c r="AE117" s="111" t="s">
        <v>3839</v>
      </c>
      <c r="AF117" s="111" t="s">
        <v>3839</v>
      </c>
      <c r="AG117" s="111"/>
      <c r="AH117" s="111"/>
      <c r="AI117" s="111"/>
      <c r="AJ117" s="111"/>
      <c r="AK117" s="111"/>
      <c r="AL117" s="111"/>
      <c r="AM117" s="111" t="s">
        <v>3839</v>
      </c>
      <c r="AN117" s="111" t="s">
        <v>3839</v>
      </c>
      <c r="AO117" s="111" t="s">
        <v>6647</v>
      </c>
      <c r="AP117" s="111" t="s">
        <v>3839</v>
      </c>
      <c r="AQ117" s="111" t="s">
        <v>3839</v>
      </c>
      <c r="AR117" s="111" t="s">
        <v>3839</v>
      </c>
      <c r="AS117" s="111" t="s">
        <v>3839</v>
      </c>
      <c r="AT117" s="111" t="s">
        <v>3839</v>
      </c>
      <c r="AU117" s="108"/>
      <c r="AV117" s="108"/>
      <c r="AW117" s="108"/>
      <c r="AX117" s="113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  <c r="BS117" s="108"/>
      <c r="BT117" s="108"/>
      <c r="BU117" s="108"/>
    </row>
    <row r="118" spans="1:73">
      <c r="A118" s="105">
        <v>109</v>
      </c>
      <c r="B118" s="131" t="s">
        <v>3400</v>
      </c>
      <c r="C118" s="105">
        <v>9</v>
      </c>
      <c r="D118" s="105" t="s">
        <v>5884</v>
      </c>
      <c r="E118" s="105">
        <v>7</v>
      </c>
      <c r="F118" s="133" t="s">
        <v>3417</v>
      </c>
      <c r="G118" s="105" t="s">
        <v>6648</v>
      </c>
      <c r="H118" s="105" t="s">
        <v>6649</v>
      </c>
      <c r="I118" s="105" t="s">
        <v>6650</v>
      </c>
      <c r="J118" s="105" t="s">
        <v>6650</v>
      </c>
      <c r="K118" s="134" t="str">
        <f t="shared" si="21"/>
        <v>276</v>
      </c>
      <c r="L118" s="106">
        <v>276</v>
      </c>
      <c r="M118" s="113"/>
      <c r="N118" s="113"/>
      <c r="O118" s="119"/>
      <c r="P118" s="113"/>
      <c r="Q118" s="136"/>
      <c r="R118" s="111"/>
      <c r="S118" s="111"/>
      <c r="T118" s="111"/>
      <c r="U118" s="106" t="str">
        <f t="shared" si="14"/>
        <v/>
      </c>
      <c r="V118" s="106" t="str">
        <f t="shared" si="14"/>
        <v/>
      </c>
      <c r="W118" s="106" t="str">
        <f t="shared" si="14"/>
        <v/>
      </c>
      <c r="X118" s="118"/>
      <c r="Y118" s="106" t="str">
        <f t="shared" si="15"/>
        <v/>
      </c>
      <c r="Z118" s="138" t="s">
        <v>3839</v>
      </c>
      <c r="AA118" s="115" t="s">
        <v>3839</v>
      </c>
      <c r="AB118" s="108" t="str">
        <f t="shared" si="22"/>
        <v>[Rn] 7s2 5f14 6d7</v>
      </c>
      <c r="AC118" s="108" t="str">
        <f t="shared" si="16"/>
        <v>[Rn] 7s2 5f14 6d7</v>
      </c>
      <c r="AD118" s="111" t="s">
        <v>3839</v>
      </c>
      <c r="AE118" s="111" t="s">
        <v>3839</v>
      </c>
      <c r="AF118" s="111" t="s">
        <v>3839</v>
      </c>
      <c r="AG118" s="111"/>
      <c r="AH118" s="111"/>
      <c r="AI118" s="111"/>
      <c r="AJ118" s="111"/>
      <c r="AK118" s="111"/>
      <c r="AL118" s="111"/>
      <c r="AM118" s="111" t="s">
        <v>3839</v>
      </c>
      <c r="AN118" s="111" t="s">
        <v>3839</v>
      </c>
      <c r="AO118" s="111" t="s">
        <v>6651</v>
      </c>
      <c r="AP118" s="111" t="s">
        <v>3839</v>
      </c>
      <c r="AQ118" s="111" t="s">
        <v>3839</v>
      </c>
      <c r="AR118" s="111" t="s">
        <v>3839</v>
      </c>
      <c r="AS118" s="111" t="s">
        <v>3839</v>
      </c>
      <c r="AT118" s="111" t="s">
        <v>3839</v>
      </c>
      <c r="AU118" s="108"/>
      <c r="AV118" s="108"/>
      <c r="AW118" s="108"/>
      <c r="AX118" s="113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8"/>
      <c r="BU118" s="108"/>
    </row>
    <row r="119" spans="1:73">
      <c r="A119" s="105">
        <v>110</v>
      </c>
      <c r="B119" s="132" t="s">
        <v>3401</v>
      </c>
      <c r="C119" s="119">
        <v>10</v>
      </c>
      <c r="D119" s="119" t="s">
        <v>5884</v>
      </c>
      <c r="E119" s="105">
        <v>7</v>
      </c>
      <c r="F119" s="133" t="s">
        <v>3418</v>
      </c>
      <c r="G119" s="119" t="s">
        <v>3418</v>
      </c>
      <c r="H119" s="119" t="s">
        <v>3945</v>
      </c>
      <c r="I119" s="119" t="s">
        <v>6652</v>
      </c>
      <c r="J119" s="119" t="s">
        <v>6652</v>
      </c>
      <c r="K119" s="134" t="str">
        <f t="shared" si="21"/>
        <v>281</v>
      </c>
      <c r="L119" s="106">
        <v>281</v>
      </c>
      <c r="M119" s="108"/>
      <c r="N119" s="108"/>
      <c r="O119" s="119"/>
      <c r="P119" s="108"/>
      <c r="Q119" s="135"/>
      <c r="R119" s="111"/>
      <c r="S119" s="111"/>
      <c r="T119" s="111"/>
      <c r="U119" s="106" t="str">
        <f t="shared" si="14"/>
        <v/>
      </c>
      <c r="V119" s="106" t="str">
        <f t="shared" si="14"/>
        <v/>
      </c>
      <c r="W119" s="106" t="str">
        <f t="shared" si="14"/>
        <v/>
      </c>
      <c r="X119" s="120"/>
      <c r="Y119" s="106" t="str">
        <f t="shared" si="15"/>
        <v/>
      </c>
      <c r="Z119" s="139" t="s">
        <v>3839</v>
      </c>
      <c r="AA119" s="121" t="s">
        <v>3839</v>
      </c>
      <c r="AB119" s="108" t="str">
        <f t="shared" si="22"/>
        <v>[Rn] 7s2 5f14 6d8</v>
      </c>
      <c r="AC119" s="108" t="str">
        <f t="shared" si="16"/>
        <v>[Rn] 7s2 5f14 6d8</v>
      </c>
      <c r="AD119" s="111" t="s">
        <v>3839</v>
      </c>
      <c r="AE119" s="111" t="s">
        <v>3839</v>
      </c>
      <c r="AF119" s="111" t="s">
        <v>3839</v>
      </c>
      <c r="AG119" s="111"/>
      <c r="AH119" s="111"/>
      <c r="AI119" s="111"/>
      <c r="AJ119" s="111"/>
      <c r="AK119" s="111"/>
      <c r="AL119" s="111"/>
      <c r="AM119" s="111" t="s">
        <v>3839</v>
      </c>
      <c r="AN119" s="111" t="s">
        <v>3839</v>
      </c>
      <c r="AO119" s="111" t="s">
        <v>6653</v>
      </c>
      <c r="AP119" s="111" t="s">
        <v>3839</v>
      </c>
      <c r="AQ119" s="111" t="s">
        <v>3839</v>
      </c>
      <c r="AR119" s="111" t="s">
        <v>3839</v>
      </c>
      <c r="AS119" s="111" t="s">
        <v>3839</v>
      </c>
      <c r="AT119" s="111" t="s">
        <v>3839</v>
      </c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108"/>
      <c r="BR119" s="108"/>
      <c r="BS119" s="108"/>
      <c r="BT119" s="108"/>
      <c r="BU119" s="108"/>
    </row>
    <row r="120" spans="1:73">
      <c r="A120" s="105">
        <v>111</v>
      </c>
      <c r="B120" s="132" t="s">
        <v>3402</v>
      </c>
      <c r="C120" s="119">
        <v>11</v>
      </c>
      <c r="D120" s="119" t="s">
        <v>5918</v>
      </c>
      <c r="E120" s="105">
        <v>7</v>
      </c>
      <c r="F120" s="133" t="s">
        <v>3969</v>
      </c>
      <c r="G120" s="119" t="s">
        <v>3969</v>
      </c>
      <c r="H120" s="119" t="s">
        <v>3946</v>
      </c>
      <c r="I120" s="119" t="s">
        <v>6654</v>
      </c>
      <c r="J120" s="119" t="s">
        <v>6654</v>
      </c>
      <c r="K120" s="134" t="str">
        <f t="shared" si="21"/>
        <v>280</v>
      </c>
      <c r="L120" s="106">
        <v>280</v>
      </c>
      <c r="M120" s="108"/>
      <c r="N120" s="108"/>
      <c r="O120" s="119"/>
      <c r="P120" s="108"/>
      <c r="Q120" s="135"/>
      <c r="R120" s="111"/>
      <c r="S120" s="111"/>
      <c r="T120" s="111"/>
      <c r="U120" s="106" t="str">
        <f t="shared" si="14"/>
        <v/>
      </c>
      <c r="V120" s="106" t="str">
        <f t="shared" si="14"/>
        <v/>
      </c>
      <c r="W120" s="106" t="str">
        <f t="shared" si="14"/>
        <v/>
      </c>
      <c r="X120" s="120"/>
      <c r="Y120" s="106" t="str">
        <f t="shared" si="15"/>
        <v/>
      </c>
      <c r="Z120" s="139" t="s">
        <v>3839</v>
      </c>
      <c r="AA120" s="121" t="s">
        <v>3839</v>
      </c>
      <c r="AB120" s="108" t="str">
        <f t="shared" si="22"/>
        <v>[Rn] 7s2 5f14 6d9</v>
      </c>
      <c r="AC120" s="108" t="str">
        <f t="shared" si="16"/>
        <v>[Rn] 7s2 5f14 6d9</v>
      </c>
      <c r="AD120" s="111" t="s">
        <v>3839</v>
      </c>
      <c r="AE120" s="111" t="s">
        <v>3839</v>
      </c>
      <c r="AF120" s="111" t="s">
        <v>3839</v>
      </c>
      <c r="AG120" s="111"/>
      <c r="AH120" s="111"/>
      <c r="AI120" s="111"/>
      <c r="AJ120" s="111"/>
      <c r="AK120" s="111"/>
      <c r="AL120" s="111"/>
      <c r="AM120" s="111" t="s">
        <v>3839</v>
      </c>
      <c r="AN120" s="111" t="s">
        <v>3839</v>
      </c>
      <c r="AO120" s="111" t="s">
        <v>6655</v>
      </c>
      <c r="AP120" s="111" t="s">
        <v>3839</v>
      </c>
      <c r="AQ120" s="111" t="s">
        <v>3839</v>
      </c>
      <c r="AR120" s="111" t="s">
        <v>3839</v>
      </c>
      <c r="AS120" s="111" t="s">
        <v>3839</v>
      </c>
      <c r="AT120" s="111" t="s">
        <v>3839</v>
      </c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108"/>
      <c r="BQ120" s="108"/>
      <c r="BR120" s="108"/>
      <c r="BS120" s="108"/>
      <c r="BT120" s="108"/>
      <c r="BU120" s="108"/>
    </row>
    <row r="121" spans="1:73">
      <c r="A121" s="105">
        <v>112</v>
      </c>
      <c r="B121" s="132" t="s">
        <v>3403</v>
      </c>
      <c r="C121" s="119">
        <v>12</v>
      </c>
      <c r="D121" s="119" t="s">
        <v>5934</v>
      </c>
      <c r="E121" s="105">
        <v>7</v>
      </c>
      <c r="F121" s="133" t="s">
        <v>3970</v>
      </c>
      <c r="G121" s="119" t="s">
        <v>6656</v>
      </c>
      <c r="H121" s="105" t="s">
        <v>6657</v>
      </c>
      <c r="I121" s="119" t="s">
        <v>6658</v>
      </c>
      <c r="J121" s="119" t="s">
        <v>6658</v>
      </c>
      <c r="K121" s="134" t="str">
        <f t="shared" si="21"/>
        <v>285</v>
      </c>
      <c r="L121" s="106">
        <v>285</v>
      </c>
      <c r="M121" s="108"/>
      <c r="N121" s="108"/>
      <c r="O121" s="119"/>
      <c r="P121" s="108"/>
      <c r="Q121" s="135"/>
      <c r="R121" s="111"/>
      <c r="S121" s="111"/>
      <c r="T121" s="111"/>
      <c r="U121" s="106" t="str">
        <f t="shared" si="14"/>
        <v/>
      </c>
      <c r="V121" s="106" t="str">
        <f t="shared" si="14"/>
        <v/>
      </c>
      <c r="W121" s="106" t="str">
        <f t="shared" si="14"/>
        <v/>
      </c>
      <c r="X121" s="120"/>
      <c r="Y121" s="106" t="str">
        <f t="shared" si="15"/>
        <v/>
      </c>
      <c r="Z121" s="139" t="s">
        <v>3839</v>
      </c>
      <c r="AA121" s="121" t="s">
        <v>3839</v>
      </c>
      <c r="AB121" s="108" t="str">
        <f>CONCATENATE("[",B$95,"] ",E121,"s",MIN(A121-A$95,2)," ",E121-2,"f",MIN(A121-A$97,14)," ",E121-1,"d",MIN(A121-A$111,10))</f>
        <v>[Rn] 7s2 5f14 6d10</v>
      </c>
      <c r="AC121" s="108" t="str">
        <f t="shared" si="16"/>
        <v>[Rn] 7s2 5f14 6d10</v>
      </c>
      <c r="AD121" s="111" t="s">
        <v>3839</v>
      </c>
      <c r="AE121" s="111" t="s">
        <v>3839</v>
      </c>
      <c r="AF121" s="111" t="s">
        <v>3839</v>
      </c>
      <c r="AG121" s="111"/>
      <c r="AH121" s="111"/>
      <c r="AI121" s="111"/>
      <c r="AJ121" s="111"/>
      <c r="AK121" s="111"/>
      <c r="AL121" s="111"/>
      <c r="AM121" s="111" t="s">
        <v>3839</v>
      </c>
      <c r="AN121" s="111" t="s">
        <v>3839</v>
      </c>
      <c r="AO121" s="111" t="s">
        <v>6659</v>
      </c>
      <c r="AP121" s="111" t="s">
        <v>3839</v>
      </c>
      <c r="AQ121" s="111" t="s">
        <v>3839</v>
      </c>
      <c r="AR121" s="111" t="s">
        <v>3839</v>
      </c>
      <c r="AS121" s="111" t="s">
        <v>3839</v>
      </c>
      <c r="AT121" s="111" t="s">
        <v>3839</v>
      </c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8"/>
      <c r="BN121" s="108"/>
      <c r="BO121" s="108"/>
      <c r="BP121" s="108"/>
      <c r="BQ121" s="108"/>
      <c r="BR121" s="108"/>
      <c r="BS121" s="108"/>
      <c r="BT121" s="108"/>
      <c r="BU121" s="108"/>
    </row>
    <row r="122" spans="1:73">
      <c r="A122" s="105">
        <v>113</v>
      </c>
      <c r="B122" s="132" t="s">
        <v>3404</v>
      </c>
      <c r="C122" s="119">
        <v>13</v>
      </c>
      <c r="D122" s="119" t="s">
        <v>5618</v>
      </c>
      <c r="E122" s="105">
        <v>7</v>
      </c>
      <c r="F122" s="133" t="s">
        <v>3421</v>
      </c>
      <c r="G122" s="119" t="s">
        <v>3421</v>
      </c>
      <c r="H122" s="119" t="s">
        <v>3947</v>
      </c>
      <c r="I122" s="119" t="s">
        <v>6660</v>
      </c>
      <c r="J122" s="119" t="s">
        <v>6660</v>
      </c>
      <c r="K122" s="134" t="str">
        <f t="shared" si="21"/>
        <v>284</v>
      </c>
      <c r="L122" s="106">
        <v>284</v>
      </c>
      <c r="M122" s="108"/>
      <c r="N122" s="108"/>
      <c r="O122" s="119"/>
      <c r="P122" s="108"/>
      <c r="Q122" s="135"/>
      <c r="R122" s="111"/>
      <c r="S122" s="111"/>
      <c r="T122" s="111"/>
      <c r="U122" s="106" t="str">
        <f t="shared" si="14"/>
        <v/>
      </c>
      <c r="V122" s="106" t="str">
        <f t="shared" si="14"/>
        <v/>
      </c>
      <c r="W122" s="106" t="str">
        <f t="shared" si="14"/>
        <v/>
      </c>
      <c r="X122" s="120"/>
      <c r="Y122" s="106" t="str">
        <f t="shared" si="15"/>
        <v/>
      </c>
      <c r="Z122" s="139" t="s">
        <v>3839</v>
      </c>
      <c r="AA122" s="121" t="s">
        <v>3839</v>
      </c>
      <c r="AB122" s="108" t="str">
        <f t="shared" ref="AB122:AB127" si="23">CONCATENATE("[",B$95,"] ",E122,"s",MIN(A122-A$95,2)," ",E122-2,"f",MIN(A122-A$97,14)," ",E122-1,"d",MIN(A122-A$111,10)," ",E122,"p",MIN(A122-A$121,6))</f>
        <v>[Rn] 7s2 5f14 6d10 7p1</v>
      </c>
      <c r="AC122" s="108" t="str">
        <f t="shared" si="16"/>
        <v>[Rn] 7s2 5f14 6d10 7p1</v>
      </c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 t="s">
        <v>6661</v>
      </c>
      <c r="AP122" s="111"/>
      <c r="AQ122" s="111"/>
      <c r="AR122" s="111"/>
      <c r="AS122" s="111"/>
      <c r="AT122" s="111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8"/>
      <c r="BR122" s="108"/>
      <c r="BS122" s="108"/>
      <c r="BT122" s="108"/>
      <c r="BU122" s="108"/>
    </row>
    <row r="123" spans="1:73">
      <c r="A123" s="105">
        <v>114</v>
      </c>
      <c r="B123" s="132" t="s">
        <v>3405</v>
      </c>
      <c r="C123" s="119">
        <v>14</v>
      </c>
      <c r="D123" s="119" t="s">
        <v>5634</v>
      </c>
      <c r="E123" s="105">
        <v>7</v>
      </c>
      <c r="F123" s="133" t="s">
        <v>3422</v>
      </c>
      <c r="G123" s="119" t="s">
        <v>3422</v>
      </c>
      <c r="H123" s="119" t="s">
        <v>3948</v>
      </c>
      <c r="I123" s="119" t="s">
        <v>6662</v>
      </c>
      <c r="J123" s="119" t="s">
        <v>6662</v>
      </c>
      <c r="K123" s="134" t="str">
        <f t="shared" si="21"/>
        <v>289</v>
      </c>
      <c r="L123" s="106">
        <v>289</v>
      </c>
      <c r="M123" s="108"/>
      <c r="N123" s="108"/>
      <c r="O123" s="119"/>
      <c r="P123" s="108"/>
      <c r="Q123" s="135"/>
      <c r="R123" s="111"/>
      <c r="S123" s="111"/>
      <c r="T123" s="111"/>
      <c r="U123" s="106" t="str">
        <f t="shared" si="14"/>
        <v/>
      </c>
      <c r="V123" s="106" t="str">
        <f t="shared" si="14"/>
        <v/>
      </c>
      <c r="W123" s="106" t="str">
        <f t="shared" si="14"/>
        <v/>
      </c>
      <c r="X123" s="120"/>
      <c r="Y123" s="106" t="str">
        <f t="shared" si="15"/>
        <v/>
      </c>
      <c r="Z123" s="139" t="s">
        <v>3839</v>
      </c>
      <c r="AA123" s="121" t="s">
        <v>3839</v>
      </c>
      <c r="AB123" s="108" t="str">
        <f t="shared" si="23"/>
        <v>[Rn] 7s2 5f14 6d10 7p2</v>
      </c>
      <c r="AC123" s="108" t="str">
        <f t="shared" si="16"/>
        <v>[Rn] 7s2 5f14 6d10 7p2</v>
      </c>
      <c r="AD123" s="111" t="s">
        <v>3839</v>
      </c>
      <c r="AE123" s="111" t="s">
        <v>3839</v>
      </c>
      <c r="AF123" s="111" t="s">
        <v>3839</v>
      </c>
      <c r="AG123" s="111"/>
      <c r="AH123" s="111"/>
      <c r="AI123" s="111"/>
      <c r="AJ123" s="111"/>
      <c r="AK123" s="111"/>
      <c r="AL123" s="111"/>
      <c r="AM123" s="111" t="s">
        <v>3839</v>
      </c>
      <c r="AN123" s="111" t="s">
        <v>3839</v>
      </c>
      <c r="AO123" s="111" t="s">
        <v>6663</v>
      </c>
      <c r="AP123" s="111" t="s">
        <v>3839</v>
      </c>
      <c r="AQ123" s="111" t="s">
        <v>3839</v>
      </c>
      <c r="AR123" s="111" t="s">
        <v>3839</v>
      </c>
      <c r="AS123" s="111" t="s">
        <v>3839</v>
      </c>
      <c r="AT123" s="111" t="s">
        <v>3839</v>
      </c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  <c r="BS123" s="108"/>
      <c r="BT123" s="108"/>
      <c r="BU123" s="108"/>
    </row>
    <row r="124" spans="1:73">
      <c r="A124" s="105">
        <v>115</v>
      </c>
      <c r="B124" s="132" t="s">
        <v>3406</v>
      </c>
      <c r="C124" s="119">
        <v>15</v>
      </c>
      <c r="D124" s="119" t="s">
        <v>5651</v>
      </c>
      <c r="E124" s="105">
        <v>7</v>
      </c>
      <c r="F124" s="133" t="s">
        <v>3423</v>
      </c>
      <c r="G124" s="119" t="s">
        <v>3423</v>
      </c>
      <c r="H124" s="119" t="s">
        <v>3949</v>
      </c>
      <c r="I124" s="119" t="s">
        <v>6664</v>
      </c>
      <c r="J124" s="119" t="s">
        <v>6664</v>
      </c>
      <c r="K124" s="134" t="str">
        <f t="shared" si="21"/>
        <v>288</v>
      </c>
      <c r="L124" s="106">
        <v>288</v>
      </c>
      <c r="M124" s="108"/>
      <c r="N124" s="108"/>
      <c r="O124" s="119"/>
      <c r="P124" s="108"/>
      <c r="Q124" s="135"/>
      <c r="R124" s="111"/>
      <c r="S124" s="111"/>
      <c r="T124" s="111"/>
      <c r="U124" s="106" t="str">
        <f t="shared" si="14"/>
        <v/>
      </c>
      <c r="V124" s="106" t="str">
        <f t="shared" si="14"/>
        <v/>
      </c>
      <c r="W124" s="106" t="str">
        <f t="shared" si="14"/>
        <v/>
      </c>
      <c r="X124" s="120"/>
      <c r="Y124" s="106" t="str">
        <f t="shared" si="15"/>
        <v/>
      </c>
      <c r="Z124" s="139" t="s">
        <v>3839</v>
      </c>
      <c r="AA124" s="121" t="s">
        <v>3839</v>
      </c>
      <c r="AB124" s="108" t="str">
        <f t="shared" si="23"/>
        <v>[Rn] 7s2 5f14 6d10 7p3</v>
      </c>
      <c r="AC124" s="108" t="str">
        <f t="shared" si="16"/>
        <v>[Rn] 7s2 5f14 6d10 7p3</v>
      </c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 t="s">
        <v>6665</v>
      </c>
      <c r="AP124" s="111"/>
      <c r="AQ124" s="111"/>
      <c r="AR124" s="111"/>
      <c r="AS124" s="111"/>
      <c r="AT124" s="111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8"/>
      <c r="BN124" s="108"/>
      <c r="BO124" s="108"/>
      <c r="BP124" s="108"/>
      <c r="BQ124" s="108"/>
      <c r="BR124" s="108"/>
      <c r="BS124" s="108"/>
      <c r="BT124" s="108"/>
      <c r="BU124" s="108"/>
    </row>
    <row r="125" spans="1:73">
      <c r="A125" s="105">
        <v>116</v>
      </c>
      <c r="B125" s="132" t="s">
        <v>3407</v>
      </c>
      <c r="C125" s="119">
        <v>16</v>
      </c>
      <c r="D125" s="119" t="s">
        <v>5663</v>
      </c>
      <c r="E125" s="105">
        <v>7</v>
      </c>
      <c r="F125" s="133" t="s">
        <v>3424</v>
      </c>
      <c r="G125" s="119" t="s">
        <v>3424</v>
      </c>
      <c r="H125" s="119" t="s">
        <v>3950</v>
      </c>
      <c r="I125" s="119" t="s">
        <v>6666</v>
      </c>
      <c r="J125" s="119" t="s">
        <v>6666</v>
      </c>
      <c r="K125" s="134" t="str">
        <f t="shared" si="21"/>
        <v>293</v>
      </c>
      <c r="L125" s="106">
        <v>293</v>
      </c>
      <c r="M125" s="108"/>
      <c r="N125" s="108"/>
      <c r="O125" s="119"/>
      <c r="P125" s="108"/>
      <c r="Q125" s="135"/>
      <c r="R125" s="111"/>
      <c r="S125" s="111"/>
      <c r="T125" s="111"/>
      <c r="U125" s="106" t="str">
        <f t="shared" si="14"/>
        <v/>
      </c>
      <c r="V125" s="106" t="str">
        <f t="shared" si="14"/>
        <v/>
      </c>
      <c r="W125" s="106" t="str">
        <f t="shared" si="14"/>
        <v/>
      </c>
      <c r="X125" s="120"/>
      <c r="Y125" s="106" t="str">
        <f t="shared" si="15"/>
        <v/>
      </c>
      <c r="Z125" s="139" t="s">
        <v>3839</v>
      </c>
      <c r="AA125" s="121" t="s">
        <v>3839</v>
      </c>
      <c r="AB125" s="108" t="str">
        <f t="shared" si="23"/>
        <v>[Rn] 7s2 5f14 6d10 7p4</v>
      </c>
      <c r="AC125" s="108" t="str">
        <f t="shared" si="16"/>
        <v>[Rn] 7s2 5f14 6d10 7p4</v>
      </c>
      <c r="AD125" s="111" t="s">
        <v>3839</v>
      </c>
      <c r="AE125" s="111" t="s">
        <v>3839</v>
      </c>
      <c r="AF125" s="111" t="s">
        <v>3839</v>
      </c>
      <c r="AG125" s="111"/>
      <c r="AH125" s="111"/>
      <c r="AI125" s="111"/>
      <c r="AJ125" s="111"/>
      <c r="AK125" s="111"/>
      <c r="AL125" s="111"/>
      <c r="AM125" s="111" t="s">
        <v>3839</v>
      </c>
      <c r="AN125" s="111" t="s">
        <v>3839</v>
      </c>
      <c r="AO125" s="111" t="s">
        <v>6667</v>
      </c>
      <c r="AP125" s="111" t="s">
        <v>3839</v>
      </c>
      <c r="AQ125" s="111" t="s">
        <v>3839</v>
      </c>
      <c r="AR125" s="111" t="s">
        <v>3839</v>
      </c>
      <c r="AS125" s="111" t="s">
        <v>3839</v>
      </c>
      <c r="AT125" s="111" t="s">
        <v>3839</v>
      </c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108"/>
      <c r="BU125" s="108"/>
    </row>
    <row r="126" spans="1:73">
      <c r="A126" s="105">
        <v>117</v>
      </c>
      <c r="B126" s="132" t="s">
        <v>3408</v>
      </c>
      <c r="C126" s="119">
        <v>17</v>
      </c>
      <c r="D126" s="119" t="s">
        <v>5673</v>
      </c>
      <c r="E126" s="105">
        <v>7</v>
      </c>
      <c r="F126" s="133" t="s">
        <v>3425</v>
      </c>
      <c r="G126" s="119" t="s">
        <v>3425</v>
      </c>
      <c r="H126" s="119" t="s">
        <v>3951</v>
      </c>
      <c r="I126" s="119" t="s">
        <v>6668</v>
      </c>
      <c r="J126" s="119" t="s">
        <v>6668</v>
      </c>
      <c r="K126" s="134" t="str">
        <f t="shared" si="21"/>
        <v>292</v>
      </c>
      <c r="L126" s="106">
        <v>292</v>
      </c>
      <c r="M126" s="108"/>
      <c r="N126" s="108"/>
      <c r="O126" s="119"/>
      <c r="P126" s="108"/>
      <c r="Q126" s="135"/>
      <c r="R126" s="111"/>
      <c r="S126" s="111"/>
      <c r="T126" s="111"/>
      <c r="U126" s="106"/>
      <c r="V126" s="106"/>
      <c r="W126" s="106"/>
      <c r="X126" s="108"/>
      <c r="Y126" s="106"/>
      <c r="Z126" s="135"/>
      <c r="AA126" s="108"/>
      <c r="AB126" s="108"/>
      <c r="AC126" s="108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 t="s">
        <v>6669</v>
      </c>
      <c r="AP126" s="111"/>
      <c r="AQ126" s="111"/>
      <c r="AR126" s="111"/>
      <c r="AS126" s="111"/>
      <c r="AT126" s="111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  <c r="BS126" s="108"/>
      <c r="BT126" s="108"/>
      <c r="BU126" s="108"/>
    </row>
    <row r="127" spans="1:73">
      <c r="A127" s="105">
        <v>118</v>
      </c>
      <c r="B127" s="132" t="s">
        <v>3409</v>
      </c>
      <c r="C127" s="119">
        <v>18</v>
      </c>
      <c r="D127" s="119" t="s">
        <v>5580</v>
      </c>
      <c r="E127" s="105">
        <v>7</v>
      </c>
      <c r="F127" s="133" t="s">
        <v>3426</v>
      </c>
      <c r="G127" s="119" t="s">
        <v>3426</v>
      </c>
      <c r="H127" s="119" t="s">
        <v>3952</v>
      </c>
      <c r="I127" s="119" t="s">
        <v>6670</v>
      </c>
      <c r="J127" s="119" t="s">
        <v>6670</v>
      </c>
      <c r="K127" s="134" t="str">
        <f t="shared" si="21"/>
        <v>294</v>
      </c>
      <c r="L127" s="106">
        <v>294</v>
      </c>
      <c r="M127" s="108"/>
      <c r="N127" s="108"/>
      <c r="O127" s="119"/>
      <c r="P127" s="108"/>
      <c r="Q127" s="135"/>
      <c r="R127" s="111"/>
      <c r="S127" s="111"/>
      <c r="T127" s="111"/>
      <c r="U127" s="106" t="str">
        <f t="shared" si="14"/>
        <v/>
      </c>
      <c r="V127" s="106" t="str">
        <f t="shared" si="14"/>
        <v/>
      </c>
      <c r="W127" s="106" t="str">
        <f t="shared" si="14"/>
        <v/>
      </c>
      <c r="X127" s="108"/>
      <c r="Y127" s="106" t="str">
        <f t="shared" si="15"/>
        <v/>
      </c>
      <c r="Z127" s="135"/>
      <c r="AA127" s="108"/>
      <c r="AB127" s="108" t="str">
        <f t="shared" si="23"/>
        <v>[Rn] 7s2 5f14 6d10 7p6</v>
      </c>
      <c r="AC127" s="108" t="str">
        <f t="shared" si="16"/>
        <v>[Rn] 7s2 5f14 6d10 7p6</v>
      </c>
      <c r="AD127" s="111" t="s">
        <v>3839</v>
      </c>
      <c r="AE127" s="111" t="s">
        <v>3839</v>
      </c>
      <c r="AF127" s="111" t="s">
        <v>3839</v>
      </c>
      <c r="AG127" s="111"/>
      <c r="AH127" s="111"/>
      <c r="AI127" s="111"/>
      <c r="AJ127" s="111"/>
      <c r="AK127" s="111"/>
      <c r="AL127" s="111"/>
      <c r="AM127" s="111" t="s">
        <v>3839</v>
      </c>
      <c r="AN127" s="111" t="s">
        <v>3839</v>
      </c>
      <c r="AO127" s="111" t="s">
        <v>6671</v>
      </c>
      <c r="AP127" s="111" t="s">
        <v>3839</v>
      </c>
      <c r="AQ127" s="111" t="s">
        <v>3839</v>
      </c>
      <c r="AR127" s="111" t="s">
        <v>3839</v>
      </c>
      <c r="AS127" s="111" t="s">
        <v>3839</v>
      </c>
      <c r="AT127" s="111" t="s">
        <v>3839</v>
      </c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8"/>
      <c r="BN127" s="108"/>
      <c r="BO127" s="108"/>
      <c r="BP127" s="108"/>
      <c r="BQ127" s="108"/>
      <c r="BR127" s="108"/>
      <c r="BS127" s="108"/>
      <c r="BT127" s="108"/>
      <c r="BU127" s="108"/>
    </row>
    <row r="128" spans="1:73">
      <c r="O128" s="73"/>
    </row>
    <row r="129" spans="15:15">
      <c r="O129" s="73"/>
    </row>
    <row r="130" spans="15:15">
      <c r="O130" s="73"/>
    </row>
    <row r="131" spans="15:15">
      <c r="O131" s="73"/>
    </row>
    <row r="132" spans="15:15">
      <c r="O132" s="73"/>
    </row>
    <row r="133" spans="15:15">
      <c r="O133" s="73"/>
    </row>
    <row r="134" spans="15:15">
      <c r="O134" s="73"/>
    </row>
    <row r="135" spans="15:15">
      <c r="O135" s="73"/>
    </row>
    <row r="136" spans="15:15">
      <c r="O136" s="73"/>
    </row>
    <row r="137" spans="15:15">
      <c r="O137" s="73"/>
    </row>
    <row r="138" spans="15:15">
      <c r="O138" s="73"/>
    </row>
    <row r="139" spans="15:15">
      <c r="O139" s="73"/>
    </row>
    <row r="140" spans="15:15">
      <c r="O140" s="73"/>
    </row>
    <row r="141" spans="15:15">
      <c r="O141" s="73"/>
    </row>
    <row r="142" spans="15:15">
      <c r="O142" s="73"/>
    </row>
    <row r="143" spans="15:15">
      <c r="O143" s="73"/>
    </row>
    <row r="144" spans="15:15">
      <c r="O144" s="73"/>
    </row>
    <row r="145" spans="15:15">
      <c r="O145" s="73"/>
    </row>
    <row r="146" spans="15:15">
      <c r="O146" s="73"/>
    </row>
    <row r="147" spans="15:15">
      <c r="O147" s="73"/>
    </row>
    <row r="148" spans="15:15">
      <c r="O148" s="73"/>
    </row>
    <row r="149" spans="15:15">
      <c r="O149" s="73"/>
    </row>
    <row r="150" spans="15:15">
      <c r="O150" s="73"/>
    </row>
    <row r="151" spans="15:15">
      <c r="O151" s="73"/>
    </row>
    <row r="152" spans="15:15">
      <c r="O152" s="73"/>
    </row>
    <row r="153" spans="15:15">
      <c r="O153" s="73"/>
    </row>
    <row r="154" spans="15:15">
      <c r="O154" s="73"/>
    </row>
    <row r="155" spans="15:15">
      <c r="O155" s="73"/>
    </row>
    <row r="156" spans="15:15">
      <c r="O156" s="73"/>
    </row>
    <row r="157" spans="15:15">
      <c r="O157" s="73"/>
    </row>
    <row r="158" spans="15:15">
      <c r="O158" s="73"/>
    </row>
    <row r="159" spans="15:15">
      <c r="O159" s="73"/>
    </row>
    <row r="160" spans="15:15">
      <c r="O160" s="73"/>
    </row>
    <row r="161" spans="15:15">
      <c r="O161" s="73"/>
    </row>
    <row r="162" spans="15:15">
      <c r="O162" s="73"/>
    </row>
    <row r="163" spans="15:15">
      <c r="O163" s="73"/>
    </row>
    <row r="164" spans="15:15">
      <c r="O164" s="73"/>
    </row>
    <row r="165" spans="15:15">
      <c r="O165" s="73"/>
    </row>
    <row r="166" spans="15:15">
      <c r="O166" s="73"/>
    </row>
    <row r="167" spans="15:15">
      <c r="O167" s="73"/>
    </row>
    <row r="168" spans="15:15">
      <c r="O168" s="73"/>
    </row>
    <row r="169" spans="15:15">
      <c r="O169" s="73"/>
    </row>
    <row r="170" spans="15:15">
      <c r="O170" s="73"/>
    </row>
    <row r="171" spans="15:15">
      <c r="O171" s="73"/>
    </row>
    <row r="172" spans="15:15">
      <c r="O172" s="73"/>
    </row>
    <row r="173" spans="15:15">
      <c r="O173" s="73"/>
    </row>
    <row r="174" spans="15:15">
      <c r="O174" s="73"/>
    </row>
    <row r="175" spans="15:15">
      <c r="O175" s="73"/>
    </row>
    <row r="176" spans="15:15">
      <c r="O176" s="73"/>
    </row>
    <row r="177" spans="15:15">
      <c r="O177" s="73"/>
    </row>
    <row r="178" spans="15:15">
      <c r="O178" s="73"/>
    </row>
    <row r="179" spans="15:15">
      <c r="O179" s="73"/>
    </row>
    <row r="180" spans="15:15">
      <c r="O180" s="73"/>
    </row>
    <row r="181" spans="15:15">
      <c r="O181" s="73"/>
    </row>
    <row r="182" spans="15:15">
      <c r="O182" s="73"/>
    </row>
    <row r="183" spans="15:15">
      <c r="O183" s="73"/>
    </row>
    <row r="184" spans="15:15">
      <c r="O184" s="73"/>
    </row>
    <row r="185" spans="15:15">
      <c r="O185" s="73"/>
    </row>
    <row r="186" spans="15:15">
      <c r="O186" s="73"/>
    </row>
    <row r="187" spans="15:15">
      <c r="O187" s="73"/>
    </row>
    <row r="188" spans="15:15">
      <c r="O188" s="73"/>
    </row>
    <row r="189" spans="15:15">
      <c r="O189" s="73"/>
    </row>
    <row r="190" spans="15:15">
      <c r="O190" s="73"/>
    </row>
    <row r="191" spans="15:15">
      <c r="O191" s="73"/>
    </row>
    <row r="192" spans="15:15">
      <c r="O192" s="73"/>
    </row>
    <row r="193" spans="15:15">
      <c r="O193" s="73"/>
    </row>
    <row r="194" spans="15:15">
      <c r="O194" s="73"/>
    </row>
    <row r="195" spans="15:15">
      <c r="O195" s="73"/>
    </row>
    <row r="196" spans="15:15">
      <c r="O196" s="73"/>
    </row>
    <row r="197" spans="15:15">
      <c r="O197" s="73"/>
    </row>
    <row r="198" spans="15:15">
      <c r="O198" s="73"/>
    </row>
    <row r="199" spans="15:15">
      <c r="O199" s="73"/>
    </row>
    <row r="200" spans="15:15">
      <c r="O200" s="73"/>
    </row>
    <row r="201" spans="15:15">
      <c r="O201" s="73"/>
    </row>
    <row r="202" spans="15:15">
      <c r="O202" s="73"/>
    </row>
    <row r="203" spans="15:15">
      <c r="O203" s="73"/>
    </row>
    <row r="204" spans="15:15">
      <c r="O204" s="73"/>
    </row>
    <row r="205" spans="15:15">
      <c r="O205" s="73"/>
    </row>
    <row r="206" spans="15:15">
      <c r="O206" s="73"/>
    </row>
    <row r="207" spans="15:15">
      <c r="O207" s="73"/>
    </row>
    <row r="208" spans="15:15">
      <c r="O208" s="73"/>
    </row>
    <row r="209" spans="15:15">
      <c r="O209" s="73"/>
    </row>
    <row r="210" spans="15:15">
      <c r="O210" s="73"/>
    </row>
  </sheetData>
  <mergeCells count="73">
    <mergeCell ref="O7:O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A7:AA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  <mergeCell ref="Z7:Z9"/>
    <mergeCell ref="AM7:AM9"/>
    <mergeCell ref="AB7:AB9"/>
    <mergeCell ref="AC7:AC9"/>
    <mergeCell ref="AD7:AD9"/>
    <mergeCell ref="AE7:AE9"/>
    <mergeCell ref="AF7:AF9"/>
    <mergeCell ref="AG7:AG9"/>
    <mergeCell ref="AH7:AH9"/>
    <mergeCell ref="AI7:AI9"/>
    <mergeCell ref="AJ7:AJ9"/>
    <mergeCell ref="AK7:AK9"/>
    <mergeCell ref="AL7:AL9"/>
    <mergeCell ref="AY7:AY9"/>
    <mergeCell ref="AN7:AN9"/>
    <mergeCell ref="AO7:AO9"/>
    <mergeCell ref="AP7:AP9"/>
    <mergeCell ref="AQ7:AQ9"/>
    <mergeCell ref="AR7:AR9"/>
    <mergeCell ref="AS7:AS9"/>
    <mergeCell ref="AT7:AT9"/>
    <mergeCell ref="AU7:AU9"/>
    <mergeCell ref="AV7:AV9"/>
    <mergeCell ref="AW7:AW9"/>
    <mergeCell ref="AX7:AX9"/>
    <mergeCell ref="BK7:BK9"/>
    <mergeCell ref="AZ7:AZ9"/>
    <mergeCell ref="BA7:BA9"/>
    <mergeCell ref="BB7:BB9"/>
    <mergeCell ref="BC7:BC9"/>
    <mergeCell ref="BD7:BD9"/>
    <mergeCell ref="BE7:BE9"/>
    <mergeCell ref="BF7:BF9"/>
    <mergeCell ref="BG7:BG9"/>
    <mergeCell ref="BH7:BH9"/>
    <mergeCell ref="BI7:BI9"/>
    <mergeCell ref="BJ7:BJ9"/>
    <mergeCell ref="BR7:BR9"/>
    <mergeCell ref="BS7:BS9"/>
    <mergeCell ref="BT7:BT9"/>
    <mergeCell ref="BU7:BU9"/>
    <mergeCell ref="BL7:BL9"/>
    <mergeCell ref="BM7:BM9"/>
    <mergeCell ref="BN7:BN9"/>
    <mergeCell ref="BO7:BO9"/>
    <mergeCell ref="BP7:BP9"/>
    <mergeCell ref="BQ7:BQ9"/>
  </mergeCells>
  <pageMargins left="0.75" right="0.75" top="1" bottom="1" header="0.5" footer="0.5"/>
  <pageSetup fitToHeight="2" orientation="portrait" r:id="rId1"/>
  <headerFooter alignWithMargins="0">
    <oddHeader>&amp;C&amp;"Arial,Bold"&amp;18Element Data</oddHeader>
    <oddFooter>&amp;CCopyright © 2007-2012 Jeff Bigler &lt;MrBigler @ MrBigler.com&gt; or &lt;Jeff @ JeffBigler.org&gt;
This document is licensed and may be adapted or distributed under a Creative Commons Attribution-Share Alike 3.0 United States License.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AACA-5781-4790-AB5B-BDA840CB4BB6}">
  <sheetPr>
    <tabColor rgb="FF00B050"/>
  </sheetPr>
  <dimension ref="A1:E73"/>
  <sheetViews>
    <sheetView zoomScaleNormal="100" workbookViewId="0">
      <pane ySplit="6" topLeftCell="A7" activePane="bottomLeft" state="frozen"/>
      <selection activeCell="E7" sqref="E7"/>
      <selection pane="bottomLeft" activeCell="C8" sqref="C8"/>
    </sheetView>
  </sheetViews>
  <sheetFormatPr defaultColWidth="9.109375" defaultRowHeight="13.8"/>
  <cols>
    <col min="1" max="1" width="7.109375" style="66" customWidth="1"/>
    <col min="2" max="2" width="28.5546875" style="68" customWidth="1"/>
    <col min="3" max="3" width="50" style="68" bestFit="1" customWidth="1"/>
    <col min="4" max="4" width="25.33203125" style="68" customWidth="1"/>
    <col min="5" max="5" width="12.109375" style="66" customWidth="1"/>
    <col min="6" max="16384" width="9.109375" style="68"/>
  </cols>
  <sheetData>
    <row r="1" spans="1:5" ht="24.6">
      <c r="B1" s="67" t="s">
        <v>3798</v>
      </c>
    </row>
    <row r="2" spans="1:5">
      <c r="B2" s="68" t="s">
        <v>200</v>
      </c>
    </row>
    <row r="3" spans="1:5">
      <c r="B3" s="69">
        <v>45625</v>
      </c>
    </row>
    <row r="4" spans="1:5">
      <c r="B4" s="68" t="s">
        <v>3521</v>
      </c>
    </row>
    <row r="5" spans="1:5" ht="14.4" thickBot="1"/>
    <row r="6" spans="1:5" s="86" customFormat="1" ht="16.2" thickBot="1">
      <c r="A6" s="83" t="s">
        <v>199</v>
      </c>
      <c r="B6" s="84" t="s">
        <v>0</v>
      </c>
      <c r="C6" s="84" t="s">
        <v>1</v>
      </c>
      <c r="D6" s="84" t="s">
        <v>3795</v>
      </c>
      <c r="E6" s="85" t="s">
        <v>5500</v>
      </c>
    </row>
    <row r="7" spans="1:5" s="86" customFormat="1" ht="30.6" thickBot="1">
      <c r="A7" s="87">
        <v>1</v>
      </c>
      <c r="B7" s="88" t="s">
        <v>2</v>
      </c>
      <c r="C7" s="88" t="s">
        <v>7174</v>
      </c>
      <c r="D7" s="89" t="s">
        <v>3</v>
      </c>
      <c r="E7" s="90" t="s">
        <v>201</v>
      </c>
    </row>
    <row r="8" spans="1:5" s="86" customFormat="1" ht="15.6" thickBot="1">
      <c r="A8" s="87">
        <v>2</v>
      </c>
      <c r="B8" s="88" t="s">
        <v>4</v>
      </c>
      <c r="C8" s="88" t="s">
        <v>5</v>
      </c>
      <c r="D8" s="89" t="s">
        <v>6</v>
      </c>
      <c r="E8" s="90" t="s">
        <v>202</v>
      </c>
    </row>
    <row r="9" spans="1:5" s="86" customFormat="1" ht="15.6" thickBot="1">
      <c r="A9" s="87">
        <v>3</v>
      </c>
      <c r="B9" s="88" t="s">
        <v>7</v>
      </c>
      <c r="C9" s="88" t="s">
        <v>8</v>
      </c>
      <c r="D9" s="89" t="s">
        <v>9</v>
      </c>
      <c r="E9" s="90"/>
    </row>
    <row r="10" spans="1:5" s="86" customFormat="1" ht="15.6" thickBot="1">
      <c r="A10" s="87">
        <v>4</v>
      </c>
      <c r="B10" s="88" t="s">
        <v>10</v>
      </c>
      <c r="C10" s="88" t="s">
        <v>11</v>
      </c>
      <c r="D10" s="89" t="s">
        <v>12</v>
      </c>
      <c r="E10" s="90"/>
    </row>
    <row r="11" spans="1:5" s="86" customFormat="1" ht="15.6" thickBot="1">
      <c r="A11" s="87">
        <v>5</v>
      </c>
      <c r="B11" s="88" t="s">
        <v>13</v>
      </c>
      <c r="C11" s="88" t="s">
        <v>14</v>
      </c>
      <c r="D11" s="89" t="s">
        <v>15</v>
      </c>
      <c r="E11" s="90"/>
    </row>
    <row r="12" spans="1:5" s="86" customFormat="1" ht="15.6" thickBot="1">
      <c r="A12" s="87">
        <v>6</v>
      </c>
      <c r="B12" s="88" t="s">
        <v>16</v>
      </c>
      <c r="C12" s="88" t="s">
        <v>17</v>
      </c>
      <c r="D12" s="89" t="s">
        <v>18</v>
      </c>
      <c r="E12" s="90"/>
    </row>
    <row r="13" spans="1:5" s="86" customFormat="1" ht="15.6" thickBot="1">
      <c r="A13" s="87">
        <v>7</v>
      </c>
      <c r="B13" s="88" t="s">
        <v>19</v>
      </c>
      <c r="C13" s="88" t="s">
        <v>20</v>
      </c>
      <c r="D13" s="89" t="s">
        <v>21</v>
      </c>
      <c r="E13" s="90"/>
    </row>
    <row r="14" spans="1:5" s="86" customFormat="1" ht="15.6" thickBot="1">
      <c r="A14" s="87">
        <v>8</v>
      </c>
      <c r="B14" s="88" t="s">
        <v>22</v>
      </c>
      <c r="C14" s="88" t="s">
        <v>23</v>
      </c>
      <c r="D14" s="89" t="s">
        <v>24</v>
      </c>
      <c r="E14" s="90"/>
    </row>
    <row r="15" spans="1:5" s="86" customFormat="1" ht="15.6" thickBot="1">
      <c r="A15" s="87">
        <v>9</v>
      </c>
      <c r="B15" s="88" t="s">
        <v>25</v>
      </c>
      <c r="C15" s="88" t="s">
        <v>26</v>
      </c>
      <c r="D15" s="89" t="s">
        <v>27</v>
      </c>
      <c r="E15" s="90"/>
    </row>
    <row r="16" spans="1:5" s="86" customFormat="1" ht="15.6" thickBot="1">
      <c r="A16" s="87">
        <v>10</v>
      </c>
      <c r="B16" s="88" t="s">
        <v>28</v>
      </c>
      <c r="C16" s="88" t="s">
        <v>29</v>
      </c>
      <c r="D16" s="89" t="s">
        <v>30</v>
      </c>
      <c r="E16" s="90"/>
    </row>
    <row r="17" spans="1:5" s="86" customFormat="1" ht="15.6" thickBot="1">
      <c r="A17" s="87">
        <v>11</v>
      </c>
      <c r="B17" s="88" t="s">
        <v>31</v>
      </c>
      <c r="C17" s="88" t="s">
        <v>32</v>
      </c>
      <c r="D17" s="89" t="s">
        <v>33</v>
      </c>
      <c r="E17" s="90"/>
    </row>
    <row r="18" spans="1:5" s="86" customFormat="1" ht="15.6" thickBot="1">
      <c r="A18" s="87">
        <v>12</v>
      </c>
      <c r="B18" s="88" t="s">
        <v>34</v>
      </c>
      <c r="C18" s="88" t="s">
        <v>35</v>
      </c>
      <c r="D18" s="89" t="s">
        <v>36</v>
      </c>
      <c r="E18" s="90"/>
    </row>
    <row r="19" spans="1:5" s="86" customFormat="1" ht="15.6" thickBot="1">
      <c r="A19" s="87">
        <v>13</v>
      </c>
      <c r="B19" s="88" t="s">
        <v>37</v>
      </c>
      <c r="C19" s="88" t="s">
        <v>38</v>
      </c>
      <c r="D19" s="89" t="s">
        <v>39</v>
      </c>
      <c r="E19" s="90"/>
    </row>
    <row r="20" spans="1:5" s="86" customFormat="1" ht="15.6" thickBot="1">
      <c r="A20" s="87">
        <v>14</v>
      </c>
      <c r="B20" s="88" t="s">
        <v>40</v>
      </c>
      <c r="C20" s="88" t="s">
        <v>41</v>
      </c>
      <c r="D20" s="89" t="s">
        <v>42</v>
      </c>
      <c r="E20" s="90"/>
    </row>
    <row r="21" spans="1:5" s="86" customFormat="1" ht="15.6" thickBot="1">
      <c r="A21" s="87">
        <v>15</v>
      </c>
      <c r="B21" s="88" t="s">
        <v>43</v>
      </c>
      <c r="C21" s="88" t="s">
        <v>44</v>
      </c>
      <c r="D21" s="89" t="s">
        <v>45</v>
      </c>
      <c r="E21" s="90"/>
    </row>
    <row r="22" spans="1:5" s="86" customFormat="1" ht="15.6" thickBot="1">
      <c r="A22" s="87">
        <v>16</v>
      </c>
      <c r="B22" s="88" t="s">
        <v>46</v>
      </c>
      <c r="C22" s="88" t="s">
        <v>47</v>
      </c>
      <c r="D22" s="89" t="s">
        <v>48</v>
      </c>
      <c r="E22" s="90"/>
    </row>
    <row r="23" spans="1:5" s="86" customFormat="1" ht="15.6" thickBot="1">
      <c r="A23" s="87">
        <v>17</v>
      </c>
      <c r="B23" s="88" t="s">
        <v>49</v>
      </c>
      <c r="C23" s="88" t="s">
        <v>50</v>
      </c>
      <c r="D23" s="89" t="s">
        <v>51</v>
      </c>
      <c r="E23" s="90"/>
    </row>
    <row r="24" spans="1:5" s="86" customFormat="1" ht="15.6" thickBot="1">
      <c r="A24" s="87">
        <v>18</v>
      </c>
      <c r="B24" s="88" t="s">
        <v>52</v>
      </c>
      <c r="C24" s="88" t="s">
        <v>53</v>
      </c>
      <c r="D24" s="89" t="s">
        <v>54</v>
      </c>
      <c r="E24" s="90"/>
    </row>
    <row r="25" spans="1:5" s="86" customFormat="1" ht="15.6" thickBot="1">
      <c r="A25" s="87">
        <v>19</v>
      </c>
      <c r="B25" s="88" t="s">
        <v>55</v>
      </c>
      <c r="C25" s="88" t="s">
        <v>56</v>
      </c>
      <c r="D25" s="89" t="s">
        <v>57</v>
      </c>
      <c r="E25" s="90"/>
    </row>
    <row r="26" spans="1:5" s="86" customFormat="1" ht="15.6" thickBot="1">
      <c r="A26" s="87">
        <v>20</v>
      </c>
      <c r="B26" s="88" t="s">
        <v>58</v>
      </c>
      <c r="C26" s="88" t="s">
        <v>59</v>
      </c>
      <c r="D26" s="89" t="s">
        <v>60</v>
      </c>
      <c r="E26" s="90"/>
    </row>
    <row r="27" spans="1:5" s="86" customFormat="1" ht="15.6" thickBot="1">
      <c r="A27" s="87">
        <v>21</v>
      </c>
      <c r="B27" s="88" t="s">
        <v>61</v>
      </c>
      <c r="C27" s="88" t="s">
        <v>62</v>
      </c>
      <c r="D27" s="89" t="s">
        <v>63</v>
      </c>
      <c r="E27" s="90"/>
    </row>
    <row r="28" spans="1:5" s="86" customFormat="1" ht="15.6" thickBot="1">
      <c r="A28" s="87">
        <v>22</v>
      </c>
      <c r="B28" s="88" t="s">
        <v>64</v>
      </c>
      <c r="C28" s="88" t="s">
        <v>65</v>
      </c>
      <c r="D28" s="89" t="s">
        <v>66</v>
      </c>
      <c r="E28" s="90"/>
    </row>
    <row r="29" spans="1:5" s="86" customFormat="1" ht="15.6" thickBot="1">
      <c r="A29" s="87">
        <v>23</v>
      </c>
      <c r="B29" s="88" t="s">
        <v>67</v>
      </c>
      <c r="C29" s="88" t="s">
        <v>68</v>
      </c>
      <c r="D29" s="89" t="s">
        <v>69</v>
      </c>
      <c r="E29" s="90"/>
    </row>
    <row r="30" spans="1:5" s="86" customFormat="1" ht="15.6" thickBot="1">
      <c r="A30" s="87">
        <v>24</v>
      </c>
      <c r="B30" s="88" t="s">
        <v>70</v>
      </c>
      <c r="C30" s="88" t="s">
        <v>71</v>
      </c>
      <c r="D30" s="89" t="s">
        <v>72</v>
      </c>
      <c r="E30" s="90"/>
    </row>
    <row r="31" spans="1:5" s="86" customFormat="1" ht="15.6" thickBot="1">
      <c r="A31" s="87">
        <v>25</v>
      </c>
      <c r="B31" s="88" t="s">
        <v>73</v>
      </c>
      <c r="C31" s="88" t="s">
        <v>74</v>
      </c>
      <c r="D31" s="89" t="s">
        <v>75</v>
      </c>
      <c r="E31" s="90"/>
    </row>
    <row r="32" spans="1:5" s="86" customFormat="1" ht="15.6" thickBot="1">
      <c r="A32" s="87">
        <v>26</v>
      </c>
      <c r="B32" s="88" t="s">
        <v>76</v>
      </c>
      <c r="C32" s="88" t="s">
        <v>77</v>
      </c>
      <c r="D32" s="89" t="s">
        <v>78</v>
      </c>
      <c r="E32" s="90"/>
    </row>
    <row r="33" spans="1:5" s="86" customFormat="1" ht="15.6" thickBot="1">
      <c r="A33" s="87">
        <v>27</v>
      </c>
      <c r="B33" s="88" t="s">
        <v>79</v>
      </c>
      <c r="C33" s="88" t="s">
        <v>80</v>
      </c>
      <c r="D33" s="89" t="s">
        <v>81</v>
      </c>
      <c r="E33" s="90"/>
    </row>
    <row r="34" spans="1:5" s="86" customFormat="1" ht="15.6" thickBot="1">
      <c r="A34" s="87">
        <v>28</v>
      </c>
      <c r="B34" s="88" t="s">
        <v>82</v>
      </c>
      <c r="C34" s="88" t="s">
        <v>83</v>
      </c>
      <c r="D34" s="89" t="s">
        <v>84</v>
      </c>
      <c r="E34" s="90"/>
    </row>
    <row r="35" spans="1:5" s="86" customFormat="1" ht="15.6" thickBot="1">
      <c r="A35" s="87">
        <v>29</v>
      </c>
      <c r="B35" s="88" t="s">
        <v>85</v>
      </c>
      <c r="C35" s="88" t="s">
        <v>86</v>
      </c>
      <c r="D35" s="89" t="s">
        <v>87</v>
      </c>
      <c r="E35" s="90"/>
    </row>
    <row r="36" spans="1:5" s="86" customFormat="1" ht="30.6" thickBot="1">
      <c r="A36" s="87">
        <v>30</v>
      </c>
      <c r="B36" s="88" t="s">
        <v>88</v>
      </c>
      <c r="C36" s="88" t="s">
        <v>89</v>
      </c>
      <c r="D36" s="89" t="s">
        <v>90</v>
      </c>
      <c r="E36" s="90"/>
    </row>
    <row r="37" spans="1:5" s="86" customFormat="1" ht="15.6" thickBot="1">
      <c r="A37" s="87">
        <v>31</v>
      </c>
      <c r="B37" s="88" t="s">
        <v>91</v>
      </c>
      <c r="C37" s="88" t="s">
        <v>92</v>
      </c>
      <c r="D37" s="89" t="s">
        <v>93</v>
      </c>
      <c r="E37" s="90"/>
    </row>
    <row r="38" spans="1:5" s="86" customFormat="1" ht="15.6" thickBot="1">
      <c r="A38" s="87">
        <v>32</v>
      </c>
      <c r="B38" s="88" t="s">
        <v>94</v>
      </c>
      <c r="C38" s="88" t="s">
        <v>95</v>
      </c>
      <c r="D38" s="89" t="s">
        <v>96</v>
      </c>
      <c r="E38" s="90"/>
    </row>
    <row r="39" spans="1:5" s="86" customFormat="1" ht="15.6" thickBot="1">
      <c r="A39" s="87">
        <v>33</v>
      </c>
      <c r="B39" s="88" t="s">
        <v>97</v>
      </c>
      <c r="C39" s="88" t="s">
        <v>98</v>
      </c>
      <c r="D39" s="89" t="s">
        <v>99</v>
      </c>
      <c r="E39" s="90"/>
    </row>
    <row r="40" spans="1:5" s="86" customFormat="1" ht="15.6" thickBot="1">
      <c r="A40" s="87">
        <v>34</v>
      </c>
      <c r="B40" s="88" t="s">
        <v>100</v>
      </c>
      <c r="C40" s="88" t="s">
        <v>101</v>
      </c>
      <c r="D40" s="89" t="s">
        <v>102</v>
      </c>
      <c r="E40" s="90"/>
    </row>
    <row r="41" spans="1:5" s="86" customFormat="1" ht="15.6" thickBot="1">
      <c r="A41" s="87">
        <v>35</v>
      </c>
      <c r="B41" s="88" t="s">
        <v>103</v>
      </c>
      <c r="C41" s="88" t="s">
        <v>104</v>
      </c>
      <c r="D41" s="89" t="s">
        <v>105</v>
      </c>
      <c r="E41" s="90"/>
    </row>
    <row r="42" spans="1:5" s="86" customFormat="1" ht="15.6" thickBot="1">
      <c r="A42" s="87">
        <v>36</v>
      </c>
      <c r="B42" s="88" t="s">
        <v>106</v>
      </c>
      <c r="C42" s="88" t="s">
        <v>107</v>
      </c>
      <c r="D42" s="89" t="s">
        <v>108</v>
      </c>
      <c r="E42" s="90"/>
    </row>
    <row r="43" spans="1:5" s="86" customFormat="1" ht="15.6" thickBot="1">
      <c r="A43" s="87">
        <v>37</v>
      </c>
      <c r="B43" s="88" t="s">
        <v>109</v>
      </c>
      <c r="C43" s="88" t="s">
        <v>98</v>
      </c>
      <c r="D43" s="89" t="s">
        <v>99</v>
      </c>
      <c r="E43" s="90"/>
    </row>
    <row r="44" spans="1:5" s="86" customFormat="1" ht="15.6" thickBot="1">
      <c r="A44" s="87">
        <v>38</v>
      </c>
      <c r="B44" s="88" t="s">
        <v>110</v>
      </c>
      <c r="C44" s="88" t="s">
        <v>111</v>
      </c>
      <c r="D44" s="89" t="s">
        <v>112</v>
      </c>
      <c r="E44" s="90"/>
    </row>
    <row r="45" spans="1:5" s="86" customFormat="1" ht="15.6" thickBot="1">
      <c r="A45" s="87">
        <v>39</v>
      </c>
      <c r="B45" s="88" t="s">
        <v>113</v>
      </c>
      <c r="C45" s="88" t="s">
        <v>114</v>
      </c>
      <c r="D45" s="89" t="s">
        <v>115</v>
      </c>
      <c r="E45" s="90"/>
    </row>
    <row r="46" spans="1:5" s="86" customFormat="1" ht="15.6" thickBot="1">
      <c r="A46" s="87">
        <v>40</v>
      </c>
      <c r="B46" s="88" t="s">
        <v>116</v>
      </c>
      <c r="C46" s="88" t="s">
        <v>117</v>
      </c>
      <c r="D46" s="89" t="s">
        <v>118</v>
      </c>
      <c r="E46" s="90"/>
    </row>
    <row r="47" spans="1:5" s="86" customFormat="1" ht="15.6" thickBot="1">
      <c r="A47" s="87">
        <v>41</v>
      </c>
      <c r="B47" s="88" t="s">
        <v>119</v>
      </c>
      <c r="C47" s="88" t="s">
        <v>120</v>
      </c>
      <c r="D47" s="89" t="s">
        <v>121</v>
      </c>
      <c r="E47" s="90"/>
    </row>
    <row r="48" spans="1:5" s="86" customFormat="1" ht="15.6" thickBot="1">
      <c r="A48" s="87">
        <v>42</v>
      </c>
      <c r="B48" s="88" t="s">
        <v>122</v>
      </c>
      <c r="C48" s="88" t="s">
        <v>123</v>
      </c>
      <c r="D48" s="89" t="s">
        <v>124</v>
      </c>
      <c r="E48" s="90"/>
    </row>
    <row r="49" spans="1:5" s="86" customFormat="1" ht="15.6" thickBot="1">
      <c r="A49" s="87">
        <v>43</v>
      </c>
      <c r="B49" s="88" t="s">
        <v>125</v>
      </c>
      <c r="C49" s="88" t="s">
        <v>126</v>
      </c>
      <c r="D49" s="89" t="s">
        <v>127</v>
      </c>
      <c r="E49" s="90"/>
    </row>
    <row r="50" spans="1:5" s="86" customFormat="1" ht="15.6" thickBot="1">
      <c r="A50" s="87">
        <v>44</v>
      </c>
      <c r="B50" s="88" t="s">
        <v>128</v>
      </c>
      <c r="C50" s="88" t="s">
        <v>129</v>
      </c>
      <c r="D50" s="89" t="s">
        <v>130</v>
      </c>
      <c r="E50" s="90"/>
    </row>
    <row r="51" spans="1:5" s="86" customFormat="1" ht="15.6" thickBot="1">
      <c r="A51" s="87">
        <v>45</v>
      </c>
      <c r="B51" s="88" t="s">
        <v>131</v>
      </c>
      <c r="C51" s="88" t="s">
        <v>132</v>
      </c>
      <c r="D51" s="89" t="s">
        <v>133</v>
      </c>
      <c r="E51" s="90"/>
    </row>
    <row r="52" spans="1:5" s="86" customFormat="1" ht="15.6" thickBot="1">
      <c r="A52" s="87">
        <v>46</v>
      </c>
      <c r="B52" s="88" t="s">
        <v>134</v>
      </c>
      <c r="C52" s="88" t="s">
        <v>135</v>
      </c>
      <c r="D52" s="89" t="s">
        <v>136</v>
      </c>
      <c r="E52" s="90"/>
    </row>
    <row r="53" spans="1:5" s="86" customFormat="1" ht="15.6" thickBot="1">
      <c r="A53" s="87">
        <v>47</v>
      </c>
      <c r="B53" s="88" t="s">
        <v>137</v>
      </c>
      <c r="C53" s="88" t="s">
        <v>138</v>
      </c>
      <c r="D53" s="89" t="s">
        <v>139</v>
      </c>
      <c r="E53" s="90"/>
    </row>
    <row r="54" spans="1:5" s="86" customFormat="1" ht="15.6" thickBot="1">
      <c r="A54" s="87">
        <v>48</v>
      </c>
      <c r="B54" s="88" t="s">
        <v>140</v>
      </c>
      <c r="C54" s="88" t="s">
        <v>141</v>
      </c>
      <c r="D54" s="89" t="s">
        <v>142</v>
      </c>
      <c r="E54" s="90"/>
    </row>
    <row r="55" spans="1:5" s="86" customFormat="1" ht="15.6" thickBot="1">
      <c r="A55" s="87">
        <v>49</v>
      </c>
      <c r="B55" s="88" t="s">
        <v>143</v>
      </c>
      <c r="C55" s="88" t="s">
        <v>144</v>
      </c>
      <c r="D55" s="89" t="s">
        <v>145</v>
      </c>
      <c r="E55" s="90"/>
    </row>
    <row r="56" spans="1:5" s="86" customFormat="1" ht="15.6" thickBot="1">
      <c r="A56" s="87">
        <v>50</v>
      </c>
      <c r="B56" s="88" t="s">
        <v>146</v>
      </c>
      <c r="C56" s="88" t="s">
        <v>147</v>
      </c>
      <c r="D56" s="89" t="s">
        <v>148</v>
      </c>
      <c r="E56" s="90"/>
    </row>
    <row r="57" spans="1:5" s="86" customFormat="1" ht="15.6" thickBot="1">
      <c r="A57" s="87">
        <v>51</v>
      </c>
      <c r="B57" s="88" t="s">
        <v>149</v>
      </c>
      <c r="C57" s="88" t="s">
        <v>150</v>
      </c>
      <c r="D57" s="89" t="s">
        <v>151</v>
      </c>
      <c r="E57" s="90"/>
    </row>
    <row r="58" spans="1:5" s="86" customFormat="1" ht="15.6" thickBot="1">
      <c r="A58" s="87">
        <v>52</v>
      </c>
      <c r="B58" s="88" t="s">
        <v>152</v>
      </c>
      <c r="C58" s="88" t="s">
        <v>153</v>
      </c>
      <c r="D58" s="89" t="s">
        <v>154</v>
      </c>
      <c r="E58" s="90"/>
    </row>
    <row r="59" spans="1:5" s="86" customFormat="1" ht="15.6" thickBot="1">
      <c r="A59" s="87">
        <v>53</v>
      </c>
      <c r="B59" s="88" t="s">
        <v>155</v>
      </c>
      <c r="C59" s="88" t="s">
        <v>156</v>
      </c>
      <c r="D59" s="89" t="s">
        <v>157</v>
      </c>
      <c r="E59" s="90"/>
    </row>
    <row r="60" spans="1:5" s="86" customFormat="1" ht="15.6" thickBot="1">
      <c r="A60" s="87">
        <v>54</v>
      </c>
      <c r="B60" s="88" t="s">
        <v>158</v>
      </c>
      <c r="C60" s="88" t="s">
        <v>159</v>
      </c>
      <c r="D60" s="89" t="s">
        <v>160</v>
      </c>
      <c r="E60" s="90"/>
    </row>
    <row r="61" spans="1:5" s="86" customFormat="1" ht="15.6" thickBot="1">
      <c r="A61" s="87">
        <v>55</v>
      </c>
      <c r="B61" s="88" t="s">
        <v>161</v>
      </c>
      <c r="C61" s="88" t="s">
        <v>162</v>
      </c>
      <c r="D61" s="89" t="s">
        <v>154</v>
      </c>
      <c r="E61" s="90"/>
    </row>
    <row r="62" spans="1:5" s="86" customFormat="1" ht="15.6" thickBot="1">
      <c r="A62" s="87">
        <v>56</v>
      </c>
      <c r="B62" s="88" t="s">
        <v>163</v>
      </c>
      <c r="C62" s="88" t="s">
        <v>164</v>
      </c>
      <c r="D62" s="89" t="s">
        <v>165</v>
      </c>
      <c r="E62" s="90"/>
    </row>
    <row r="63" spans="1:5" s="86" customFormat="1" ht="15.6" thickBot="1">
      <c r="A63" s="87">
        <v>57</v>
      </c>
      <c r="B63" s="88" t="s">
        <v>166</v>
      </c>
      <c r="C63" s="88" t="s">
        <v>167</v>
      </c>
      <c r="D63" s="89" t="s">
        <v>168</v>
      </c>
      <c r="E63" s="90"/>
    </row>
    <row r="64" spans="1:5" s="86" customFormat="1" ht="15.6" thickBot="1">
      <c r="A64" s="87">
        <v>58</v>
      </c>
      <c r="B64" s="88" t="s">
        <v>169</v>
      </c>
      <c r="C64" s="88" t="s">
        <v>170</v>
      </c>
      <c r="D64" s="89" t="s">
        <v>171</v>
      </c>
      <c r="E64" s="90"/>
    </row>
    <row r="65" spans="1:5" s="86" customFormat="1" ht="15.6" thickBot="1">
      <c r="A65" s="87">
        <v>59</v>
      </c>
      <c r="B65" s="88" t="s">
        <v>172</v>
      </c>
      <c r="C65" s="88" t="s">
        <v>173</v>
      </c>
      <c r="D65" s="89" t="s">
        <v>174</v>
      </c>
      <c r="E65" s="90"/>
    </row>
    <row r="66" spans="1:5" s="86" customFormat="1" ht="15.6" thickBot="1">
      <c r="A66" s="87">
        <v>60</v>
      </c>
      <c r="B66" s="88" t="s">
        <v>175</v>
      </c>
      <c r="C66" s="88" t="s">
        <v>176</v>
      </c>
      <c r="D66" s="89" t="s">
        <v>177</v>
      </c>
      <c r="E66" s="90"/>
    </row>
    <row r="67" spans="1:5" s="86" customFormat="1" ht="15.6" thickBot="1">
      <c r="A67" s="87">
        <v>61</v>
      </c>
      <c r="B67" s="88" t="s">
        <v>178</v>
      </c>
      <c r="C67" s="88" t="s">
        <v>179</v>
      </c>
      <c r="D67" s="89" t="s">
        <v>180</v>
      </c>
      <c r="E67" s="90"/>
    </row>
    <row r="68" spans="1:5" s="86" customFormat="1" ht="15.6" thickBot="1">
      <c r="A68" s="87">
        <v>62</v>
      </c>
      <c r="B68" s="88" t="s">
        <v>181</v>
      </c>
      <c r="C68" s="88" t="s">
        <v>182</v>
      </c>
      <c r="D68" s="89" t="s">
        <v>183</v>
      </c>
      <c r="E68" s="90"/>
    </row>
    <row r="69" spans="1:5" s="86" customFormat="1" ht="15.6" thickBot="1">
      <c r="A69" s="87">
        <v>63</v>
      </c>
      <c r="B69" s="88" t="s">
        <v>184</v>
      </c>
      <c r="C69" s="88" t="s">
        <v>185</v>
      </c>
      <c r="D69" s="89" t="s">
        <v>186</v>
      </c>
      <c r="E69" s="90"/>
    </row>
    <row r="70" spans="1:5" s="86" customFormat="1" ht="15.6" thickBot="1">
      <c r="A70" s="87">
        <v>64</v>
      </c>
      <c r="B70" s="88" t="s">
        <v>187</v>
      </c>
      <c r="C70" s="88" t="s">
        <v>188</v>
      </c>
      <c r="D70" s="89" t="s">
        <v>189</v>
      </c>
      <c r="E70" s="90"/>
    </row>
    <row r="71" spans="1:5" s="86" customFormat="1" ht="15.6" thickBot="1">
      <c r="A71" s="87">
        <v>65</v>
      </c>
      <c r="B71" s="88" t="s">
        <v>190</v>
      </c>
      <c r="C71" s="88" t="s">
        <v>191</v>
      </c>
      <c r="D71" s="89" t="s">
        <v>192</v>
      </c>
      <c r="E71" s="90"/>
    </row>
    <row r="72" spans="1:5" s="86" customFormat="1" ht="15.6" thickBot="1">
      <c r="A72" s="87">
        <v>66</v>
      </c>
      <c r="B72" s="88" t="s">
        <v>193</v>
      </c>
      <c r="C72" s="88" t="s">
        <v>194</v>
      </c>
      <c r="D72" s="89" t="s">
        <v>195</v>
      </c>
      <c r="E72" s="90"/>
    </row>
    <row r="73" spans="1:5" s="86" customFormat="1" ht="15.6" thickBot="1">
      <c r="A73" s="87">
        <v>67</v>
      </c>
      <c r="B73" s="88" t="s">
        <v>196</v>
      </c>
      <c r="C73" s="88" t="s">
        <v>197</v>
      </c>
      <c r="D73" s="89" t="s">
        <v>198</v>
      </c>
      <c r="E73" s="90"/>
    </row>
  </sheetData>
  <pageMargins left="0.7" right="0.7" top="0.75" bottom="0.75" header="0.3" footer="0.3"/>
  <pageSetup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97B1-711A-401F-8098-890DA2EC440B}">
  <sheetPr>
    <tabColor rgb="FF00B050"/>
  </sheetPr>
  <dimension ref="A1:D211"/>
  <sheetViews>
    <sheetView zoomScaleNormal="100" workbookViewId="0"/>
  </sheetViews>
  <sheetFormatPr defaultRowHeight="14.4"/>
  <cols>
    <col min="1" max="1" width="7.33203125" customWidth="1"/>
    <col min="2" max="2" width="30" customWidth="1"/>
    <col min="3" max="3" width="50" customWidth="1"/>
    <col min="4" max="4" width="31.109375" customWidth="1"/>
  </cols>
  <sheetData>
    <row r="1" spans="1:4" ht="24.6">
      <c r="B1" s="67" t="s">
        <v>6967</v>
      </c>
    </row>
    <row r="2" spans="1:4" ht="15">
      <c r="B2" s="71" t="s">
        <v>200</v>
      </c>
    </row>
    <row r="3" spans="1:4" ht="15">
      <c r="B3" s="72">
        <v>45625</v>
      </c>
    </row>
    <row r="4" spans="1:4" ht="15.6">
      <c r="B4" s="71" t="s">
        <v>3521</v>
      </c>
      <c r="C4" s="123" t="s">
        <v>6674</v>
      </c>
    </row>
    <row r="5" spans="1:4" ht="15" thickBot="1"/>
    <row r="6" spans="1:4" ht="16.2" thickBot="1">
      <c r="A6" s="83" t="s">
        <v>199</v>
      </c>
      <c r="B6" s="124" t="s">
        <v>0</v>
      </c>
      <c r="C6" s="124" t="s">
        <v>1</v>
      </c>
      <c r="D6" s="124" t="s">
        <v>3795</v>
      </c>
    </row>
    <row r="7" spans="1:4" ht="19.2" thickBot="1">
      <c r="A7" s="87">
        <v>1</v>
      </c>
      <c r="B7" s="126" t="s">
        <v>806</v>
      </c>
      <c r="C7" s="126" t="s">
        <v>6675</v>
      </c>
      <c r="D7" s="126" t="s">
        <v>6969</v>
      </c>
    </row>
    <row r="8" spans="1:4" ht="30.6" thickBot="1">
      <c r="A8" s="87">
        <v>2</v>
      </c>
      <c r="B8" s="127" t="s">
        <v>798</v>
      </c>
      <c r="C8" s="127" t="s">
        <v>6968</v>
      </c>
      <c r="D8" s="127" t="s">
        <v>6970</v>
      </c>
    </row>
    <row r="9" spans="1:4" ht="19.2" thickBot="1">
      <c r="A9" s="87">
        <v>3</v>
      </c>
      <c r="B9" s="126" t="s">
        <v>6676</v>
      </c>
      <c r="C9" s="126" t="s">
        <v>6677</v>
      </c>
      <c r="D9" s="126" t="s">
        <v>6971</v>
      </c>
    </row>
    <row r="10" spans="1:4" ht="19.2" thickBot="1">
      <c r="A10" s="87">
        <v>4</v>
      </c>
      <c r="B10" s="127" t="s">
        <v>6678</v>
      </c>
      <c r="C10" s="127" t="s">
        <v>2235</v>
      </c>
      <c r="D10" s="127" t="s">
        <v>6972</v>
      </c>
    </row>
    <row r="11" spans="1:4" ht="19.2" thickBot="1">
      <c r="A11" s="87">
        <v>5</v>
      </c>
      <c r="B11" s="126" t="s">
        <v>6679</v>
      </c>
      <c r="C11" s="126" t="s">
        <v>2225</v>
      </c>
      <c r="D11" s="126" t="s">
        <v>6973</v>
      </c>
    </row>
    <row r="12" spans="1:4" ht="19.2" thickBot="1">
      <c r="A12" s="87">
        <v>6</v>
      </c>
      <c r="B12" s="127" t="s">
        <v>6680</v>
      </c>
      <c r="C12" s="127" t="s">
        <v>6681</v>
      </c>
      <c r="D12" s="127" t="s">
        <v>6974</v>
      </c>
    </row>
    <row r="13" spans="1:4" ht="19.2" thickBot="1">
      <c r="A13" s="87">
        <v>7</v>
      </c>
      <c r="B13" s="126" t="s">
        <v>6682</v>
      </c>
      <c r="C13" s="126" t="s">
        <v>862</v>
      </c>
      <c r="D13" s="126" t="s">
        <v>6975</v>
      </c>
    </row>
    <row r="14" spans="1:4" ht="19.2" thickBot="1">
      <c r="A14" s="87">
        <v>8</v>
      </c>
      <c r="B14" s="127" t="s">
        <v>6683</v>
      </c>
      <c r="C14" s="127" t="s">
        <v>843</v>
      </c>
      <c r="D14" s="127" t="s">
        <v>6976</v>
      </c>
    </row>
    <row r="15" spans="1:4" ht="19.2" thickBot="1">
      <c r="A15" s="87">
        <v>9</v>
      </c>
      <c r="B15" s="126" t="s">
        <v>6684</v>
      </c>
      <c r="C15" s="126" t="s">
        <v>6685</v>
      </c>
      <c r="D15" s="126" t="s">
        <v>6977</v>
      </c>
    </row>
    <row r="16" spans="1:4" ht="19.2" thickBot="1">
      <c r="A16" s="87">
        <v>10</v>
      </c>
      <c r="B16" s="127" t="s">
        <v>6686</v>
      </c>
      <c r="C16" s="127" t="s">
        <v>6687</v>
      </c>
      <c r="D16" s="127" t="s">
        <v>6978</v>
      </c>
    </row>
    <row r="17" spans="1:4" ht="19.2" thickBot="1">
      <c r="A17" s="87">
        <v>11</v>
      </c>
      <c r="B17" s="126" t="s">
        <v>6688</v>
      </c>
      <c r="C17" s="126" t="s">
        <v>6689</v>
      </c>
      <c r="D17" s="126" t="s">
        <v>6979</v>
      </c>
    </row>
    <row r="18" spans="1:4" ht="19.2" thickBot="1">
      <c r="A18" s="87">
        <v>12</v>
      </c>
      <c r="B18" s="127" t="s">
        <v>6690</v>
      </c>
      <c r="C18" s="127" t="s">
        <v>2666</v>
      </c>
      <c r="D18" s="127" t="s">
        <v>6980</v>
      </c>
    </row>
    <row r="19" spans="1:4" ht="19.2" thickBot="1">
      <c r="A19" s="87">
        <v>13</v>
      </c>
      <c r="B19" s="126" t="s">
        <v>6691</v>
      </c>
      <c r="C19" s="126" t="s">
        <v>783</v>
      </c>
      <c r="D19" s="126" t="s">
        <v>6981</v>
      </c>
    </row>
    <row r="20" spans="1:4" ht="19.2" thickBot="1">
      <c r="A20" s="87">
        <v>14</v>
      </c>
      <c r="B20" s="127" t="s">
        <v>6692</v>
      </c>
      <c r="C20" s="127" t="s">
        <v>6693</v>
      </c>
      <c r="D20" s="127" t="s">
        <v>6982</v>
      </c>
    </row>
    <row r="21" spans="1:4" ht="19.2" thickBot="1">
      <c r="A21" s="87">
        <v>15</v>
      </c>
      <c r="B21" s="126" t="s">
        <v>6694</v>
      </c>
      <c r="C21" s="126" t="s">
        <v>6695</v>
      </c>
      <c r="D21" s="126" t="s">
        <v>6983</v>
      </c>
    </row>
    <row r="22" spans="1:4" ht="19.2" thickBot="1">
      <c r="A22" s="87">
        <v>16</v>
      </c>
      <c r="B22" s="127" t="s">
        <v>6696</v>
      </c>
      <c r="C22" s="127" t="s">
        <v>6693</v>
      </c>
      <c r="D22" s="127" t="s">
        <v>6982</v>
      </c>
    </row>
    <row r="23" spans="1:4" ht="19.2" thickBot="1">
      <c r="A23" s="87">
        <v>17</v>
      </c>
      <c r="B23" s="126" t="s">
        <v>6697</v>
      </c>
      <c r="C23" s="126" t="s">
        <v>2809</v>
      </c>
      <c r="D23" s="126" t="s">
        <v>6984</v>
      </c>
    </row>
    <row r="24" spans="1:4" ht="19.8" thickBot="1">
      <c r="A24" s="87">
        <v>18</v>
      </c>
      <c r="B24" s="127" t="s">
        <v>6698</v>
      </c>
      <c r="C24" s="127" t="s">
        <v>6699</v>
      </c>
      <c r="D24" s="127" t="s">
        <v>6985</v>
      </c>
    </row>
    <row r="25" spans="1:4" ht="19.2" thickBot="1">
      <c r="A25" s="87">
        <v>19</v>
      </c>
      <c r="B25" s="126" t="s">
        <v>6700</v>
      </c>
      <c r="C25" s="126" t="s">
        <v>2225</v>
      </c>
      <c r="D25" s="126" t="s">
        <v>6973</v>
      </c>
    </row>
    <row r="26" spans="1:4" ht="19.2" thickBot="1">
      <c r="A26" s="87">
        <v>20</v>
      </c>
      <c r="B26" s="128" t="s">
        <v>6701</v>
      </c>
      <c r="C26" s="127" t="s">
        <v>6702</v>
      </c>
      <c r="D26" s="127" t="s">
        <v>6986</v>
      </c>
    </row>
    <row r="27" spans="1:4" ht="19.2" thickBot="1">
      <c r="A27" s="87">
        <v>21</v>
      </c>
      <c r="B27" s="126" t="s">
        <v>6703</v>
      </c>
      <c r="C27" s="126" t="s">
        <v>6704</v>
      </c>
      <c r="D27" s="126" t="s">
        <v>6987</v>
      </c>
    </row>
    <row r="28" spans="1:4" ht="19.2" thickBot="1">
      <c r="A28" s="87">
        <v>22</v>
      </c>
      <c r="B28" s="127" t="s">
        <v>6705</v>
      </c>
      <c r="C28" s="127" t="s">
        <v>465</v>
      </c>
      <c r="D28" s="127" t="s">
        <v>6988</v>
      </c>
    </row>
    <row r="29" spans="1:4" ht="19.2" thickBot="1">
      <c r="A29" s="87">
        <v>23</v>
      </c>
      <c r="B29" s="126" t="s">
        <v>6706</v>
      </c>
      <c r="C29" s="126" t="s">
        <v>6707</v>
      </c>
      <c r="D29" s="126" t="s">
        <v>6989</v>
      </c>
    </row>
    <row r="30" spans="1:4" ht="19.2" thickBot="1">
      <c r="A30" s="87">
        <v>24</v>
      </c>
      <c r="B30" s="127" t="s">
        <v>6708</v>
      </c>
      <c r="C30" s="127" t="s">
        <v>6709</v>
      </c>
      <c r="D30" s="127" t="s">
        <v>6990</v>
      </c>
    </row>
    <row r="31" spans="1:4" ht="19.2" thickBot="1">
      <c r="A31" s="87">
        <v>25</v>
      </c>
      <c r="B31" s="126" t="s">
        <v>1018</v>
      </c>
      <c r="C31" s="126" t="s">
        <v>1016</v>
      </c>
      <c r="D31" s="126" t="s">
        <v>6991</v>
      </c>
    </row>
    <row r="32" spans="1:4" ht="19.2" thickBot="1">
      <c r="A32" s="87">
        <v>26</v>
      </c>
      <c r="B32" s="127" t="s">
        <v>2636</v>
      </c>
      <c r="C32" s="127" t="s">
        <v>2634</v>
      </c>
      <c r="D32" s="127" t="s">
        <v>6992</v>
      </c>
    </row>
    <row r="33" spans="1:4" ht="19.2" thickBot="1">
      <c r="A33" s="87">
        <v>27</v>
      </c>
      <c r="B33" s="126" t="s">
        <v>6710</v>
      </c>
      <c r="C33" s="126" t="s">
        <v>805</v>
      </c>
      <c r="D33" s="126" t="s">
        <v>6993</v>
      </c>
    </row>
    <row r="34" spans="1:4" ht="19.2" thickBot="1">
      <c r="A34" s="87">
        <v>28</v>
      </c>
      <c r="B34" s="127" t="s">
        <v>6711</v>
      </c>
      <c r="C34" s="127" t="s">
        <v>643</v>
      </c>
      <c r="D34" s="127" t="s">
        <v>6994</v>
      </c>
    </row>
    <row r="35" spans="1:4" ht="19.2" thickBot="1">
      <c r="A35" s="87">
        <v>29</v>
      </c>
      <c r="B35" s="126" t="s">
        <v>6712</v>
      </c>
      <c r="C35" s="126" t="s">
        <v>962</v>
      </c>
      <c r="D35" s="126" t="s">
        <v>6995</v>
      </c>
    </row>
    <row r="36" spans="1:4" ht="30.6" thickBot="1">
      <c r="A36" s="87">
        <v>30</v>
      </c>
      <c r="B36" s="127" t="s">
        <v>6713</v>
      </c>
      <c r="C36" s="127" t="s">
        <v>6714</v>
      </c>
      <c r="D36" s="127" t="s">
        <v>6992</v>
      </c>
    </row>
    <row r="37" spans="1:4" ht="19.2" thickBot="1">
      <c r="A37" s="87">
        <v>31</v>
      </c>
      <c r="B37" s="126" t="s">
        <v>6715</v>
      </c>
      <c r="C37" s="126" t="s">
        <v>6716</v>
      </c>
      <c r="D37" s="126" t="s">
        <v>6996</v>
      </c>
    </row>
    <row r="38" spans="1:4" ht="19.2" thickBot="1">
      <c r="A38" s="87">
        <v>32</v>
      </c>
      <c r="B38" s="127" t="s">
        <v>6717</v>
      </c>
      <c r="C38" s="127" t="s">
        <v>6718</v>
      </c>
      <c r="D38" s="127" t="s">
        <v>6997</v>
      </c>
    </row>
    <row r="39" spans="1:4" ht="19.2" thickBot="1">
      <c r="A39" s="87">
        <v>33</v>
      </c>
      <c r="B39" s="126" t="s">
        <v>6719</v>
      </c>
      <c r="C39" s="126" t="s">
        <v>2472</v>
      </c>
      <c r="D39" s="126" t="s">
        <v>6998</v>
      </c>
    </row>
    <row r="40" spans="1:4" ht="19.2" thickBot="1">
      <c r="A40" s="87">
        <v>34</v>
      </c>
      <c r="B40" s="127" t="s">
        <v>6720</v>
      </c>
      <c r="C40" s="127" t="s">
        <v>6721</v>
      </c>
      <c r="D40" s="127" t="s">
        <v>6999</v>
      </c>
    </row>
    <row r="41" spans="1:4" ht="15.6" thickBot="1">
      <c r="A41" s="87">
        <v>35</v>
      </c>
      <c r="B41" s="126" t="s">
        <v>6722</v>
      </c>
      <c r="C41" s="126" t="s">
        <v>6723</v>
      </c>
      <c r="D41" s="126" t="s">
        <v>1529</v>
      </c>
    </row>
    <row r="42" spans="1:4" ht="15.6" thickBot="1">
      <c r="A42" s="87">
        <v>36</v>
      </c>
      <c r="B42" s="127" t="s">
        <v>6724</v>
      </c>
      <c r="C42" s="127" t="s">
        <v>6725</v>
      </c>
      <c r="D42" s="127" t="s">
        <v>72</v>
      </c>
    </row>
    <row r="43" spans="1:4" ht="19.2" thickBot="1">
      <c r="A43" s="87">
        <v>37</v>
      </c>
      <c r="B43" s="126" t="s">
        <v>6726</v>
      </c>
      <c r="C43" s="126" t="s">
        <v>643</v>
      </c>
      <c r="D43" s="126" t="s">
        <v>6994</v>
      </c>
    </row>
    <row r="44" spans="1:4" ht="19.2" thickBot="1">
      <c r="A44" s="87">
        <v>38</v>
      </c>
      <c r="B44" s="127" t="s">
        <v>6727</v>
      </c>
      <c r="C44" s="127" t="s">
        <v>6728</v>
      </c>
      <c r="D44" s="127" t="s">
        <v>7000</v>
      </c>
    </row>
    <row r="45" spans="1:4" ht="19.2" thickBot="1">
      <c r="A45" s="87">
        <v>39</v>
      </c>
      <c r="B45" s="126" t="s">
        <v>6729</v>
      </c>
      <c r="C45" s="126" t="s">
        <v>6730</v>
      </c>
      <c r="D45" s="126" t="s">
        <v>7001</v>
      </c>
    </row>
    <row r="46" spans="1:4" ht="19.2" thickBot="1">
      <c r="A46" s="87">
        <v>40</v>
      </c>
      <c r="B46" s="127" t="s">
        <v>6731</v>
      </c>
      <c r="C46" s="127" t="s">
        <v>6732</v>
      </c>
      <c r="D46" s="127" t="s">
        <v>7002</v>
      </c>
    </row>
    <row r="47" spans="1:4" ht="19.2" thickBot="1">
      <c r="A47" s="87">
        <v>41</v>
      </c>
      <c r="B47" s="126" t="s">
        <v>6733</v>
      </c>
      <c r="C47" s="126" t="s">
        <v>2723</v>
      </c>
      <c r="D47" s="126" t="s">
        <v>7003</v>
      </c>
    </row>
    <row r="48" spans="1:4" ht="19.2" thickBot="1">
      <c r="A48" s="87">
        <v>42</v>
      </c>
      <c r="B48" s="127" t="s">
        <v>6734</v>
      </c>
      <c r="C48" s="127" t="s">
        <v>6730</v>
      </c>
      <c r="D48" s="127" t="s">
        <v>7001</v>
      </c>
    </row>
    <row r="49" spans="1:4" ht="19.2" thickBot="1">
      <c r="A49" s="87">
        <v>43</v>
      </c>
      <c r="B49" s="126" t="s">
        <v>1517</v>
      </c>
      <c r="C49" s="125" t="s">
        <v>6735</v>
      </c>
      <c r="D49" s="126" t="s">
        <v>7001</v>
      </c>
    </row>
    <row r="50" spans="1:4" ht="19.2" thickBot="1">
      <c r="A50" s="87">
        <v>44</v>
      </c>
      <c r="B50" s="127" t="s">
        <v>6736</v>
      </c>
      <c r="C50" s="127" t="s">
        <v>6735</v>
      </c>
      <c r="D50" s="127" t="s">
        <v>7001</v>
      </c>
    </row>
    <row r="51" spans="1:4" ht="19.2" thickBot="1">
      <c r="A51" s="87">
        <v>45</v>
      </c>
      <c r="B51" s="126" t="s">
        <v>6737</v>
      </c>
      <c r="C51" s="126" t="s">
        <v>6738</v>
      </c>
      <c r="D51" s="126" t="s">
        <v>7004</v>
      </c>
    </row>
    <row r="52" spans="1:4" ht="15.6" thickBot="1">
      <c r="A52" s="87">
        <v>46</v>
      </c>
      <c r="B52" s="127" t="s">
        <v>6739</v>
      </c>
      <c r="C52" s="127" t="s">
        <v>6740</v>
      </c>
      <c r="D52" s="127" t="s">
        <v>72</v>
      </c>
    </row>
    <row r="53" spans="1:4" ht="19.2" thickBot="1">
      <c r="A53" s="87">
        <v>47</v>
      </c>
      <c r="B53" s="126" t="s">
        <v>6741</v>
      </c>
      <c r="C53" s="126" t="s">
        <v>545</v>
      </c>
      <c r="D53" s="126" t="s">
        <v>7005</v>
      </c>
    </row>
    <row r="54" spans="1:4" ht="19.2" thickBot="1">
      <c r="A54" s="87">
        <v>48</v>
      </c>
      <c r="B54" s="127" t="s">
        <v>6742</v>
      </c>
      <c r="C54" s="127" t="s">
        <v>6743</v>
      </c>
      <c r="D54" s="127" t="s">
        <v>7006</v>
      </c>
    </row>
    <row r="55" spans="1:4" ht="19.2" thickBot="1">
      <c r="A55" s="87">
        <v>49</v>
      </c>
      <c r="B55" s="126" t="s">
        <v>6744</v>
      </c>
      <c r="C55" s="126" t="s">
        <v>6745</v>
      </c>
      <c r="D55" s="126" t="s">
        <v>7007</v>
      </c>
    </row>
    <row r="56" spans="1:4" ht="15.6" thickBot="1">
      <c r="A56" s="87">
        <v>50</v>
      </c>
      <c r="B56" s="127" t="s">
        <v>6746</v>
      </c>
      <c r="C56" s="127" t="s">
        <v>3853</v>
      </c>
      <c r="D56" s="127" t="s">
        <v>24</v>
      </c>
    </row>
    <row r="57" spans="1:4" ht="19.2" thickBot="1">
      <c r="A57" s="87">
        <v>51</v>
      </c>
      <c r="B57" s="126" t="s">
        <v>6747</v>
      </c>
      <c r="C57" s="126" t="s">
        <v>6748</v>
      </c>
      <c r="D57" s="126" t="s">
        <v>7008</v>
      </c>
    </row>
    <row r="58" spans="1:4" ht="15.6" thickBot="1">
      <c r="A58" s="87">
        <v>52</v>
      </c>
      <c r="B58" s="127" t="s">
        <v>1137</v>
      </c>
      <c r="C58" s="127" t="s">
        <v>1136</v>
      </c>
      <c r="D58" s="127" t="s">
        <v>96</v>
      </c>
    </row>
    <row r="59" spans="1:4" ht="19.2" thickBot="1">
      <c r="A59" s="87">
        <v>53</v>
      </c>
      <c r="B59" s="126" t="s">
        <v>6749</v>
      </c>
      <c r="C59" s="126" t="s">
        <v>6750</v>
      </c>
      <c r="D59" s="126" t="s">
        <v>7009</v>
      </c>
    </row>
    <row r="60" spans="1:4" ht="19.2" thickBot="1">
      <c r="A60" s="87">
        <v>54</v>
      </c>
      <c r="B60" s="127" t="s">
        <v>6751</v>
      </c>
      <c r="C60" s="127" t="s">
        <v>6752</v>
      </c>
      <c r="D60" s="127" t="s">
        <v>7009</v>
      </c>
    </row>
    <row r="61" spans="1:4" ht="15.6" thickBot="1">
      <c r="A61" s="87">
        <v>55</v>
      </c>
      <c r="B61" s="126" t="s">
        <v>6753</v>
      </c>
      <c r="C61" s="126" t="s">
        <v>6754</v>
      </c>
      <c r="D61" s="126" t="s">
        <v>6755</v>
      </c>
    </row>
    <row r="62" spans="1:4" ht="19.2" thickBot="1">
      <c r="A62" s="87">
        <v>56</v>
      </c>
      <c r="B62" s="127" t="s">
        <v>6756</v>
      </c>
      <c r="C62" s="127" t="s">
        <v>6757</v>
      </c>
      <c r="D62" s="127" t="s">
        <v>7010</v>
      </c>
    </row>
    <row r="63" spans="1:4" ht="19.2" thickBot="1">
      <c r="A63" s="87">
        <v>57</v>
      </c>
      <c r="B63" s="126" t="s">
        <v>6758</v>
      </c>
      <c r="C63" s="126" t="s">
        <v>6759</v>
      </c>
      <c r="D63" s="126" t="s">
        <v>7011</v>
      </c>
    </row>
    <row r="64" spans="1:4" ht="19.2" thickBot="1">
      <c r="A64" s="87">
        <v>58</v>
      </c>
      <c r="B64" s="127" t="s">
        <v>6760</v>
      </c>
      <c r="C64" s="127" t="s">
        <v>3128</v>
      </c>
      <c r="D64" s="127" t="s">
        <v>7012</v>
      </c>
    </row>
    <row r="65" spans="1:4" ht="19.2" thickBot="1">
      <c r="A65" s="87">
        <v>59</v>
      </c>
      <c r="B65" s="126" t="s">
        <v>6761</v>
      </c>
      <c r="C65" s="126" t="s">
        <v>6762</v>
      </c>
      <c r="D65" s="126" t="s">
        <v>7013</v>
      </c>
    </row>
    <row r="66" spans="1:4" ht="19.2" thickBot="1">
      <c r="A66" s="87">
        <v>60</v>
      </c>
      <c r="B66" s="127" t="s">
        <v>6763</v>
      </c>
      <c r="C66" s="127" t="s">
        <v>959</v>
      </c>
      <c r="D66" s="127" t="s">
        <v>7014</v>
      </c>
    </row>
    <row r="67" spans="1:4" ht="19.2" thickBot="1">
      <c r="A67" s="87">
        <v>61</v>
      </c>
      <c r="B67" s="126" t="s">
        <v>6764</v>
      </c>
      <c r="C67" s="126" t="s">
        <v>839</v>
      </c>
      <c r="D67" s="126" t="s">
        <v>7015</v>
      </c>
    </row>
    <row r="68" spans="1:4" ht="19.2" thickBot="1">
      <c r="A68" s="87">
        <v>62</v>
      </c>
      <c r="B68" s="127" t="s">
        <v>6765</v>
      </c>
      <c r="C68" s="127" t="s">
        <v>1139</v>
      </c>
      <c r="D68" s="127" t="s">
        <v>7016</v>
      </c>
    </row>
    <row r="69" spans="1:4" ht="15.6" thickBot="1">
      <c r="A69" s="87">
        <v>63</v>
      </c>
      <c r="B69" s="126" t="s">
        <v>6766</v>
      </c>
      <c r="C69" s="126" t="s">
        <v>6767</v>
      </c>
      <c r="D69" s="126" t="s">
        <v>36</v>
      </c>
    </row>
    <row r="70" spans="1:4" ht="15.6" thickBot="1">
      <c r="A70" s="87">
        <v>64</v>
      </c>
      <c r="B70" s="127" t="s">
        <v>6768</v>
      </c>
      <c r="C70" s="127" t="s">
        <v>2646</v>
      </c>
      <c r="D70" s="127" t="s">
        <v>108</v>
      </c>
    </row>
    <row r="71" spans="1:4" ht="19.2" thickBot="1">
      <c r="A71" s="87">
        <v>65</v>
      </c>
      <c r="B71" s="126" t="s">
        <v>6769</v>
      </c>
      <c r="C71" s="126" t="s">
        <v>1092</v>
      </c>
      <c r="D71" s="126" t="s">
        <v>7017</v>
      </c>
    </row>
    <row r="72" spans="1:4" ht="19.2" thickBot="1">
      <c r="A72" s="87">
        <v>66</v>
      </c>
      <c r="B72" s="127" t="s">
        <v>6770</v>
      </c>
      <c r="C72" s="127" t="s">
        <v>2641</v>
      </c>
      <c r="D72" s="127" t="s">
        <v>7018</v>
      </c>
    </row>
    <row r="73" spans="1:4" ht="19.2" thickBot="1">
      <c r="A73" s="87">
        <v>67</v>
      </c>
      <c r="B73" s="126" t="s">
        <v>6771</v>
      </c>
      <c r="C73" s="126" t="s">
        <v>2641</v>
      </c>
      <c r="D73" s="126" t="s">
        <v>7018</v>
      </c>
    </row>
    <row r="74" spans="1:4" ht="19.2" thickBot="1">
      <c r="A74" s="87">
        <v>68</v>
      </c>
      <c r="B74" s="127" t="s">
        <v>6772</v>
      </c>
      <c r="C74" s="127" t="s">
        <v>6773</v>
      </c>
      <c r="D74" s="127" t="s">
        <v>7019</v>
      </c>
    </row>
    <row r="75" spans="1:4" ht="15.6" thickBot="1">
      <c r="A75" s="87">
        <v>69</v>
      </c>
      <c r="B75" s="126" t="s">
        <v>6774</v>
      </c>
      <c r="C75" s="126" t="s">
        <v>3147</v>
      </c>
      <c r="D75" s="126" t="s">
        <v>3144</v>
      </c>
    </row>
    <row r="76" spans="1:4" ht="15.6" thickBot="1">
      <c r="A76" s="87">
        <v>70</v>
      </c>
      <c r="B76" s="127" t="s">
        <v>6775</v>
      </c>
      <c r="C76" s="127" t="s">
        <v>2644</v>
      </c>
      <c r="D76" s="127" t="s">
        <v>9</v>
      </c>
    </row>
    <row r="77" spans="1:4" ht="19.2" thickBot="1">
      <c r="A77" s="87">
        <v>71</v>
      </c>
      <c r="B77" s="126" t="s">
        <v>6776</v>
      </c>
      <c r="C77" s="126" t="s">
        <v>1138</v>
      </c>
      <c r="D77" s="126" t="s">
        <v>7000</v>
      </c>
    </row>
    <row r="78" spans="1:4" ht="19.2" thickBot="1">
      <c r="A78" s="87">
        <v>72</v>
      </c>
      <c r="B78" s="127" t="s">
        <v>6777</v>
      </c>
      <c r="C78" s="127" t="s">
        <v>6778</v>
      </c>
      <c r="D78" s="127" t="s">
        <v>7020</v>
      </c>
    </row>
    <row r="79" spans="1:4" ht="19.2" thickBot="1">
      <c r="A79" s="87">
        <v>73</v>
      </c>
      <c r="B79" s="126" t="s">
        <v>6779</v>
      </c>
      <c r="C79" s="126" t="s">
        <v>1420</v>
      </c>
      <c r="D79" s="126" t="s">
        <v>7021</v>
      </c>
    </row>
    <row r="80" spans="1:4" ht="19.2" thickBot="1">
      <c r="A80" s="87">
        <v>74</v>
      </c>
      <c r="B80" s="127" t="s">
        <v>6780</v>
      </c>
      <c r="C80" s="127" t="s">
        <v>6781</v>
      </c>
      <c r="D80" s="127" t="s">
        <v>7019</v>
      </c>
    </row>
    <row r="81" spans="1:4" ht="19.2" thickBot="1">
      <c r="A81" s="87">
        <v>75</v>
      </c>
      <c r="B81" s="126" t="s">
        <v>2253</v>
      </c>
      <c r="C81" s="126" t="s">
        <v>6782</v>
      </c>
      <c r="D81" s="126" t="s">
        <v>7022</v>
      </c>
    </row>
    <row r="82" spans="1:4" ht="19.2" thickBot="1">
      <c r="A82" s="87">
        <v>76</v>
      </c>
      <c r="B82" s="127" t="s">
        <v>6783</v>
      </c>
      <c r="C82" s="127" t="s">
        <v>6784</v>
      </c>
      <c r="D82" s="127" t="s">
        <v>7023</v>
      </c>
    </row>
    <row r="83" spans="1:4" ht="19.2" thickBot="1">
      <c r="A83" s="87">
        <v>77</v>
      </c>
      <c r="B83" s="126" t="s">
        <v>6785</v>
      </c>
      <c r="C83" s="126" t="s">
        <v>6786</v>
      </c>
      <c r="D83" s="126" t="s">
        <v>6996</v>
      </c>
    </row>
    <row r="84" spans="1:4" ht="19.2" thickBot="1">
      <c r="A84" s="87">
        <v>78</v>
      </c>
      <c r="B84" s="127" t="s">
        <v>6787</v>
      </c>
      <c r="C84" s="127" t="s">
        <v>6788</v>
      </c>
      <c r="D84" s="127" t="s">
        <v>6979</v>
      </c>
    </row>
    <row r="85" spans="1:4" ht="19.2" thickBot="1">
      <c r="A85" s="87">
        <v>79</v>
      </c>
      <c r="B85" s="125" t="s">
        <v>6789</v>
      </c>
      <c r="C85" s="126" t="s">
        <v>6790</v>
      </c>
      <c r="D85" s="126" t="s">
        <v>7024</v>
      </c>
    </row>
    <row r="86" spans="1:4" ht="19.2" thickBot="1">
      <c r="A86" s="87">
        <v>80</v>
      </c>
      <c r="B86" s="127" t="s">
        <v>6791</v>
      </c>
      <c r="C86" s="127" t="s">
        <v>6750</v>
      </c>
      <c r="D86" s="127" t="s">
        <v>7009</v>
      </c>
    </row>
    <row r="87" spans="1:4" ht="19.2" thickBot="1">
      <c r="A87" s="87">
        <v>81</v>
      </c>
      <c r="B87" s="126" t="s">
        <v>6792</v>
      </c>
      <c r="C87" s="126" t="s">
        <v>2652</v>
      </c>
      <c r="D87" s="126" t="s">
        <v>6999</v>
      </c>
    </row>
    <row r="88" spans="1:4" ht="19.2" thickBot="1">
      <c r="A88" s="87">
        <v>82</v>
      </c>
      <c r="B88" s="127" t="s">
        <v>6793</v>
      </c>
      <c r="C88" s="127" t="s">
        <v>6794</v>
      </c>
      <c r="D88" s="127" t="s">
        <v>7025</v>
      </c>
    </row>
    <row r="89" spans="1:4" ht="15.6" thickBot="1">
      <c r="A89" s="87">
        <v>83</v>
      </c>
      <c r="B89" s="126" t="s">
        <v>5965</v>
      </c>
      <c r="C89" s="126" t="s">
        <v>6795</v>
      </c>
      <c r="D89" s="126" t="s">
        <v>72</v>
      </c>
    </row>
    <row r="90" spans="1:4" ht="19.2" thickBot="1">
      <c r="A90" s="87">
        <v>84</v>
      </c>
      <c r="B90" s="127" t="s">
        <v>6796</v>
      </c>
      <c r="C90" s="127" t="s">
        <v>6797</v>
      </c>
      <c r="D90" s="127" t="s">
        <v>6979</v>
      </c>
    </row>
    <row r="91" spans="1:4" ht="19.2" thickBot="1">
      <c r="A91" s="87">
        <v>85</v>
      </c>
      <c r="B91" s="126" t="s">
        <v>52</v>
      </c>
      <c r="C91" s="126" t="s">
        <v>2472</v>
      </c>
      <c r="D91" s="126" t="s">
        <v>6998</v>
      </c>
    </row>
    <row r="92" spans="1:4" ht="19.2" thickBot="1">
      <c r="A92" s="87">
        <v>86</v>
      </c>
      <c r="B92" s="127" t="s">
        <v>796</v>
      </c>
      <c r="C92" s="127" t="s">
        <v>862</v>
      </c>
      <c r="D92" s="127" t="s">
        <v>6975</v>
      </c>
    </row>
    <row r="93" spans="1:4" ht="19.2" thickBot="1">
      <c r="A93" s="87">
        <v>87</v>
      </c>
      <c r="B93" s="126" t="s">
        <v>6798</v>
      </c>
      <c r="C93" s="126" t="s">
        <v>6799</v>
      </c>
      <c r="D93" s="126" t="s">
        <v>7026</v>
      </c>
    </row>
    <row r="94" spans="1:4" ht="19.2" thickBot="1">
      <c r="A94" s="87">
        <v>88</v>
      </c>
      <c r="B94" s="127" t="s">
        <v>6800</v>
      </c>
      <c r="C94" s="128" t="s">
        <v>6801</v>
      </c>
      <c r="D94" s="127" t="s">
        <v>7027</v>
      </c>
    </row>
    <row r="95" spans="1:4" ht="15.6" thickBot="1">
      <c r="A95" s="87">
        <v>89</v>
      </c>
      <c r="B95" s="126" t="s">
        <v>6802</v>
      </c>
      <c r="C95" s="126" t="s">
        <v>3864</v>
      </c>
      <c r="D95" s="126" t="s">
        <v>3287</v>
      </c>
    </row>
    <row r="96" spans="1:4" ht="19.2" thickBot="1">
      <c r="A96" s="87">
        <v>90</v>
      </c>
      <c r="B96" s="127" t="s">
        <v>6803</v>
      </c>
      <c r="C96" s="127" t="s">
        <v>6804</v>
      </c>
      <c r="D96" s="127" t="s">
        <v>7028</v>
      </c>
    </row>
    <row r="97" spans="1:4" ht="19.2" thickBot="1">
      <c r="A97" s="87">
        <v>91</v>
      </c>
      <c r="B97" s="126" t="s">
        <v>6805</v>
      </c>
      <c r="C97" s="126" t="s">
        <v>6806</v>
      </c>
      <c r="D97" s="126" t="s">
        <v>7029</v>
      </c>
    </row>
    <row r="98" spans="1:4" ht="19.2" thickBot="1">
      <c r="A98" s="87">
        <v>92</v>
      </c>
      <c r="B98" s="127" t="s">
        <v>6807</v>
      </c>
      <c r="C98" s="127" t="s">
        <v>643</v>
      </c>
      <c r="D98" s="127" t="s">
        <v>6994</v>
      </c>
    </row>
    <row r="99" spans="1:4" ht="15.6" thickBot="1">
      <c r="A99" s="87">
        <v>93</v>
      </c>
      <c r="B99" s="126" t="s">
        <v>6808</v>
      </c>
      <c r="C99" s="126" t="s">
        <v>3853</v>
      </c>
      <c r="D99" s="126" t="s">
        <v>24</v>
      </c>
    </row>
    <row r="100" spans="1:4" ht="15.6" thickBot="1">
      <c r="A100" s="87">
        <v>94</v>
      </c>
      <c r="B100" s="127" t="s">
        <v>6809</v>
      </c>
      <c r="C100" s="127" t="s">
        <v>6810</v>
      </c>
      <c r="D100" s="127" t="s">
        <v>6811</v>
      </c>
    </row>
    <row r="101" spans="1:4" ht="19.2" thickBot="1">
      <c r="A101" s="87">
        <v>95</v>
      </c>
      <c r="B101" s="126" t="s">
        <v>6812</v>
      </c>
      <c r="C101" s="126" t="s">
        <v>6813</v>
      </c>
      <c r="D101" s="126" t="s">
        <v>7030</v>
      </c>
    </row>
    <row r="102" spans="1:4" ht="19.2" thickBot="1">
      <c r="A102" s="87">
        <v>96</v>
      </c>
      <c r="B102" s="127" t="s">
        <v>6814</v>
      </c>
      <c r="C102" s="127" t="s">
        <v>6815</v>
      </c>
      <c r="D102" s="127" t="s">
        <v>6990</v>
      </c>
    </row>
    <row r="103" spans="1:4" ht="19.2" thickBot="1">
      <c r="A103" s="87">
        <v>97</v>
      </c>
      <c r="B103" s="126" t="s">
        <v>6816</v>
      </c>
      <c r="C103" s="126" t="s">
        <v>6817</v>
      </c>
      <c r="D103" s="126" t="s">
        <v>7031</v>
      </c>
    </row>
    <row r="104" spans="1:4" ht="15.6" thickBot="1">
      <c r="A104" s="87">
        <v>98</v>
      </c>
      <c r="B104" s="127" t="s">
        <v>6818</v>
      </c>
      <c r="C104" s="127" t="s">
        <v>6819</v>
      </c>
      <c r="D104" s="127" t="s">
        <v>60</v>
      </c>
    </row>
    <row r="105" spans="1:4" ht="19.2" thickBot="1">
      <c r="A105" s="87">
        <v>99</v>
      </c>
      <c r="B105" s="126" t="s">
        <v>6820</v>
      </c>
      <c r="C105" s="126" t="s">
        <v>2663</v>
      </c>
      <c r="D105" s="126" t="s">
        <v>7032</v>
      </c>
    </row>
    <row r="106" spans="1:4" ht="19.2" thickBot="1">
      <c r="A106" s="87">
        <v>100</v>
      </c>
      <c r="B106" s="127" t="s">
        <v>6821</v>
      </c>
      <c r="C106" s="127" t="s">
        <v>6745</v>
      </c>
      <c r="D106" s="127" t="s">
        <v>7033</v>
      </c>
    </row>
    <row r="107" spans="1:4" ht="19.2" thickBot="1">
      <c r="A107" s="87">
        <v>101</v>
      </c>
      <c r="B107" s="126" t="s">
        <v>6822</v>
      </c>
      <c r="C107" s="126" t="s">
        <v>6823</v>
      </c>
      <c r="D107" s="126" t="s">
        <v>7023</v>
      </c>
    </row>
    <row r="108" spans="1:4" ht="19.2" thickBot="1">
      <c r="A108" s="87">
        <v>102</v>
      </c>
      <c r="B108" s="127" t="s">
        <v>6824</v>
      </c>
      <c r="C108" s="127" t="s">
        <v>6825</v>
      </c>
      <c r="D108" s="127" t="s">
        <v>7034</v>
      </c>
    </row>
    <row r="109" spans="1:4" ht="34.200000000000003" thickBot="1">
      <c r="A109" s="87">
        <v>103</v>
      </c>
      <c r="B109" s="126" t="s">
        <v>6826</v>
      </c>
      <c r="C109" s="126" t="s">
        <v>6827</v>
      </c>
      <c r="D109" s="126" t="s">
        <v>7035</v>
      </c>
    </row>
    <row r="110" spans="1:4" ht="19.2" thickBot="1">
      <c r="A110" s="87">
        <v>104</v>
      </c>
      <c r="B110" s="127" t="s">
        <v>6828</v>
      </c>
      <c r="C110" s="127" t="s">
        <v>643</v>
      </c>
      <c r="D110" s="127" t="s">
        <v>6994</v>
      </c>
    </row>
    <row r="111" spans="1:4" ht="15.6" thickBot="1">
      <c r="A111" s="87">
        <v>105</v>
      </c>
      <c r="B111" s="126" t="s">
        <v>2187</v>
      </c>
      <c r="C111" s="126" t="s">
        <v>6829</v>
      </c>
      <c r="D111" s="126" t="s">
        <v>2186</v>
      </c>
    </row>
    <row r="112" spans="1:4" ht="19.2" thickBot="1">
      <c r="A112" s="87">
        <v>106</v>
      </c>
      <c r="B112" s="127" t="s">
        <v>6830</v>
      </c>
      <c r="C112" s="127" t="s">
        <v>6831</v>
      </c>
      <c r="D112" s="127" t="s">
        <v>7036</v>
      </c>
    </row>
    <row r="113" spans="1:4" ht="19.2" thickBot="1">
      <c r="A113" s="87">
        <v>107</v>
      </c>
      <c r="B113" s="126" t="s">
        <v>6832</v>
      </c>
      <c r="C113" s="126" t="s">
        <v>6833</v>
      </c>
      <c r="D113" s="126" t="s">
        <v>7009</v>
      </c>
    </row>
    <row r="114" spans="1:4" ht="15.6" thickBot="1">
      <c r="A114" s="87">
        <v>108</v>
      </c>
      <c r="B114" s="127" t="s">
        <v>6834</v>
      </c>
      <c r="C114" s="127" t="s">
        <v>6835</v>
      </c>
      <c r="D114" s="127" t="s">
        <v>6836</v>
      </c>
    </row>
    <row r="115" spans="1:4" ht="19.2" thickBot="1">
      <c r="A115" s="87">
        <v>109</v>
      </c>
      <c r="B115" s="126" t="s">
        <v>6837</v>
      </c>
      <c r="C115" s="126" t="s">
        <v>6750</v>
      </c>
      <c r="D115" s="126" t="s">
        <v>7009</v>
      </c>
    </row>
    <row r="116" spans="1:4" ht="19.2" thickBot="1">
      <c r="A116" s="87">
        <v>110</v>
      </c>
      <c r="B116" s="127" t="s">
        <v>6838</v>
      </c>
      <c r="C116" s="127" t="s">
        <v>3128</v>
      </c>
      <c r="D116" s="127" t="s">
        <v>7012</v>
      </c>
    </row>
    <row r="117" spans="1:4" ht="15.6" thickBot="1">
      <c r="A117" s="87">
        <v>111</v>
      </c>
      <c r="B117" s="126" t="s">
        <v>6839</v>
      </c>
      <c r="C117" s="126" t="s">
        <v>6840</v>
      </c>
      <c r="D117" s="126" t="s">
        <v>72</v>
      </c>
    </row>
    <row r="118" spans="1:4" ht="19.2" thickBot="1">
      <c r="A118" s="87">
        <v>112</v>
      </c>
      <c r="B118" s="127" t="s">
        <v>6841</v>
      </c>
      <c r="C118" s="127" t="s">
        <v>2597</v>
      </c>
      <c r="D118" s="127" t="s">
        <v>7037</v>
      </c>
    </row>
    <row r="119" spans="1:4" ht="19.2" thickBot="1">
      <c r="A119" s="87">
        <v>113</v>
      </c>
      <c r="B119" s="126" t="s">
        <v>6842</v>
      </c>
      <c r="C119" s="126" t="s">
        <v>6843</v>
      </c>
      <c r="D119" s="126" t="s">
        <v>7038</v>
      </c>
    </row>
    <row r="120" spans="1:4" ht="15.6" thickBot="1">
      <c r="A120" s="87">
        <v>114</v>
      </c>
      <c r="B120" s="127" t="s">
        <v>6844</v>
      </c>
      <c r="C120" s="127" t="s">
        <v>6845</v>
      </c>
      <c r="D120" s="127" t="s">
        <v>102</v>
      </c>
    </row>
    <row r="121" spans="1:4" ht="15.6" thickBot="1">
      <c r="A121" s="87">
        <v>115</v>
      </c>
      <c r="B121" s="126" t="s">
        <v>6846</v>
      </c>
      <c r="C121" s="126" t="s">
        <v>1136</v>
      </c>
      <c r="D121" s="126" t="s">
        <v>96</v>
      </c>
    </row>
    <row r="122" spans="1:4" ht="19.2" thickBot="1">
      <c r="A122" s="87">
        <v>116</v>
      </c>
      <c r="B122" s="127" t="s">
        <v>6847</v>
      </c>
      <c r="C122" s="127" t="s">
        <v>1139</v>
      </c>
      <c r="D122" s="127" t="s">
        <v>7016</v>
      </c>
    </row>
    <row r="123" spans="1:4" ht="19.2" thickBot="1">
      <c r="A123" s="87">
        <v>117</v>
      </c>
      <c r="B123" s="126" t="s">
        <v>6848</v>
      </c>
      <c r="C123" s="126" t="s">
        <v>6849</v>
      </c>
      <c r="D123" s="126" t="s">
        <v>7016</v>
      </c>
    </row>
    <row r="124" spans="1:4" ht="19.2" thickBot="1">
      <c r="A124" s="87">
        <v>118</v>
      </c>
      <c r="B124" s="127" t="s">
        <v>6850</v>
      </c>
      <c r="C124" s="127" t="s">
        <v>6851</v>
      </c>
      <c r="D124" s="127" t="s">
        <v>6974</v>
      </c>
    </row>
    <row r="125" spans="1:4" ht="15.6" thickBot="1">
      <c r="A125" s="87">
        <v>119</v>
      </c>
      <c r="B125" s="126" t="s">
        <v>6852</v>
      </c>
      <c r="C125" s="126" t="s">
        <v>6845</v>
      </c>
      <c r="D125" s="126" t="s">
        <v>102</v>
      </c>
    </row>
    <row r="126" spans="1:4" ht="19.2" thickBot="1">
      <c r="A126" s="87">
        <v>120</v>
      </c>
      <c r="B126" s="127" t="s">
        <v>6853</v>
      </c>
      <c r="C126" s="127" t="s">
        <v>232</v>
      </c>
      <c r="D126" s="127" t="s">
        <v>7039</v>
      </c>
    </row>
    <row r="127" spans="1:4" ht="15.6" thickBot="1">
      <c r="A127" s="87">
        <v>121</v>
      </c>
      <c r="B127" s="126" t="s">
        <v>6854</v>
      </c>
      <c r="C127" s="126" t="s">
        <v>6855</v>
      </c>
      <c r="D127" s="126" t="s">
        <v>6856</v>
      </c>
    </row>
    <row r="128" spans="1:4" ht="15.6" thickBot="1">
      <c r="A128" s="87">
        <v>122</v>
      </c>
      <c r="B128" s="127" t="s">
        <v>6857</v>
      </c>
      <c r="C128" s="127" t="s">
        <v>2646</v>
      </c>
      <c r="D128" s="127" t="s">
        <v>108</v>
      </c>
    </row>
    <row r="129" spans="1:4" ht="15.6" thickBot="1">
      <c r="A129" s="87">
        <v>123</v>
      </c>
      <c r="B129" s="126" t="s">
        <v>2463</v>
      </c>
      <c r="C129" s="126" t="s">
        <v>2461</v>
      </c>
      <c r="D129" s="126" t="s">
        <v>2460</v>
      </c>
    </row>
    <row r="130" spans="1:4" ht="19.2" thickBot="1">
      <c r="A130" s="87">
        <v>124</v>
      </c>
      <c r="B130" s="127" t="s">
        <v>6858</v>
      </c>
      <c r="C130" s="127" t="s">
        <v>6859</v>
      </c>
      <c r="D130" s="127" t="s">
        <v>7040</v>
      </c>
    </row>
    <row r="131" spans="1:4" ht="19.2" thickBot="1">
      <c r="A131" s="87">
        <v>125</v>
      </c>
      <c r="B131" s="126" t="s">
        <v>1097</v>
      </c>
      <c r="C131" s="126" t="s">
        <v>6860</v>
      </c>
      <c r="D131" s="126" t="s">
        <v>7017</v>
      </c>
    </row>
    <row r="132" spans="1:4" ht="19.2" thickBot="1">
      <c r="A132" s="87">
        <v>126</v>
      </c>
      <c r="B132" s="127" t="s">
        <v>6861</v>
      </c>
      <c r="C132" s="127" t="s">
        <v>6862</v>
      </c>
      <c r="D132" s="127" t="s">
        <v>7041</v>
      </c>
    </row>
    <row r="133" spans="1:4" ht="19.2" thickBot="1">
      <c r="A133" s="87">
        <v>127</v>
      </c>
      <c r="B133" s="126" t="s">
        <v>815</v>
      </c>
      <c r="C133" s="126" t="s">
        <v>6685</v>
      </c>
      <c r="D133" s="126" t="s">
        <v>6977</v>
      </c>
    </row>
    <row r="134" spans="1:4" ht="19.2" thickBot="1">
      <c r="A134" s="87">
        <v>128</v>
      </c>
      <c r="B134" s="127" t="s">
        <v>6863</v>
      </c>
      <c r="C134" s="127" t="s">
        <v>6685</v>
      </c>
      <c r="D134" s="127" t="s">
        <v>6977</v>
      </c>
    </row>
    <row r="135" spans="1:4" ht="19.2" thickBot="1">
      <c r="A135" s="87">
        <v>129</v>
      </c>
      <c r="B135" s="126" t="s">
        <v>6864</v>
      </c>
      <c r="C135" s="126" t="s">
        <v>1139</v>
      </c>
      <c r="D135" s="126" t="s">
        <v>7016</v>
      </c>
    </row>
    <row r="136" spans="1:4" ht="19.2" thickBot="1">
      <c r="A136" s="87">
        <v>130</v>
      </c>
      <c r="B136" s="127" t="s">
        <v>6865</v>
      </c>
      <c r="C136" s="127" t="s">
        <v>2465</v>
      </c>
      <c r="D136" s="127" t="s">
        <v>7042</v>
      </c>
    </row>
    <row r="137" spans="1:4" ht="15.6" thickBot="1">
      <c r="A137" s="87">
        <v>131</v>
      </c>
      <c r="B137" s="126" t="s">
        <v>6866</v>
      </c>
      <c r="C137" s="126" t="s">
        <v>6867</v>
      </c>
      <c r="D137" s="126" t="s">
        <v>24</v>
      </c>
    </row>
    <row r="138" spans="1:4" ht="15.6" thickBot="1">
      <c r="A138" s="87">
        <v>132</v>
      </c>
      <c r="B138" s="127" t="s">
        <v>6868</v>
      </c>
      <c r="C138" s="127" t="s">
        <v>6869</v>
      </c>
      <c r="D138" s="127" t="s">
        <v>6870</v>
      </c>
    </row>
    <row r="139" spans="1:4" ht="15.6" thickBot="1">
      <c r="A139" s="87">
        <v>133</v>
      </c>
      <c r="B139" s="126" t="s">
        <v>6871</v>
      </c>
      <c r="C139" s="126" t="s">
        <v>2200</v>
      </c>
      <c r="D139" s="126" t="s">
        <v>124</v>
      </c>
    </row>
    <row r="140" spans="1:4" ht="19.2" thickBot="1">
      <c r="A140" s="87">
        <v>134</v>
      </c>
      <c r="B140" s="127" t="s">
        <v>6872</v>
      </c>
      <c r="C140" s="127" t="s">
        <v>2652</v>
      </c>
      <c r="D140" s="127" t="s">
        <v>6999</v>
      </c>
    </row>
    <row r="141" spans="1:4" ht="19.2" thickBot="1">
      <c r="A141" s="87">
        <v>135</v>
      </c>
      <c r="B141" s="126" t="s">
        <v>6873</v>
      </c>
      <c r="C141" s="126" t="s">
        <v>6874</v>
      </c>
      <c r="D141" s="126" t="s">
        <v>7043</v>
      </c>
    </row>
    <row r="142" spans="1:4" ht="19.2" thickBot="1">
      <c r="A142" s="87">
        <v>136</v>
      </c>
      <c r="B142" s="127" t="s">
        <v>6875</v>
      </c>
      <c r="C142" s="127" t="s">
        <v>6876</v>
      </c>
      <c r="D142" s="127" t="s">
        <v>7044</v>
      </c>
    </row>
    <row r="143" spans="1:4" ht="19.2" thickBot="1">
      <c r="A143" s="87">
        <v>137</v>
      </c>
      <c r="B143" s="126" t="s">
        <v>6877</v>
      </c>
      <c r="C143" s="126" t="s">
        <v>6878</v>
      </c>
      <c r="D143" s="126" t="s">
        <v>7028</v>
      </c>
    </row>
    <row r="144" spans="1:4" ht="19.2" thickBot="1">
      <c r="A144" s="87">
        <v>138</v>
      </c>
      <c r="B144" s="127" t="s">
        <v>6879</v>
      </c>
      <c r="C144" s="127" t="s">
        <v>2263</v>
      </c>
      <c r="D144" s="127" t="s">
        <v>7044</v>
      </c>
    </row>
    <row r="145" spans="1:4" ht="19.2" thickBot="1">
      <c r="A145" s="87">
        <v>139</v>
      </c>
      <c r="B145" s="126" t="s">
        <v>6880</v>
      </c>
      <c r="C145" s="126" t="s">
        <v>6881</v>
      </c>
      <c r="D145" s="126" t="s">
        <v>7045</v>
      </c>
    </row>
    <row r="146" spans="1:4" ht="19.2" thickBot="1">
      <c r="A146" s="87">
        <v>140</v>
      </c>
      <c r="B146" s="127" t="s">
        <v>6882</v>
      </c>
      <c r="C146" s="127" t="s">
        <v>2276</v>
      </c>
      <c r="D146" s="127" t="s">
        <v>7046</v>
      </c>
    </row>
    <row r="147" spans="1:4" ht="19.2" thickBot="1">
      <c r="A147" s="87">
        <v>141</v>
      </c>
      <c r="B147" s="126" t="s">
        <v>6883</v>
      </c>
      <c r="C147" s="126" t="s">
        <v>6884</v>
      </c>
      <c r="D147" s="126" t="s">
        <v>7047</v>
      </c>
    </row>
    <row r="148" spans="1:4" ht="19.2" thickBot="1">
      <c r="A148" s="87">
        <v>142</v>
      </c>
      <c r="B148" s="127" t="s">
        <v>6885</v>
      </c>
      <c r="C148" s="127" t="s">
        <v>6886</v>
      </c>
      <c r="D148" s="127" t="s">
        <v>7048</v>
      </c>
    </row>
    <row r="149" spans="1:4" ht="19.2" thickBot="1">
      <c r="A149" s="87">
        <v>143</v>
      </c>
      <c r="B149" s="126" t="s">
        <v>6887</v>
      </c>
      <c r="C149" s="126" t="s">
        <v>6888</v>
      </c>
      <c r="D149" s="126" t="s">
        <v>7017</v>
      </c>
    </row>
    <row r="150" spans="1:4" ht="19.2" thickBot="1">
      <c r="A150" s="87">
        <v>144</v>
      </c>
      <c r="B150" s="127" t="s">
        <v>6889</v>
      </c>
      <c r="C150" s="127" t="s">
        <v>805</v>
      </c>
      <c r="D150" s="127" t="s">
        <v>6993</v>
      </c>
    </row>
    <row r="151" spans="1:4" ht="19.2" thickBot="1">
      <c r="A151" s="87">
        <v>145</v>
      </c>
      <c r="B151" s="126" t="s">
        <v>6890</v>
      </c>
      <c r="C151" s="126" t="s">
        <v>6891</v>
      </c>
      <c r="D151" s="126" t="s">
        <v>7049</v>
      </c>
    </row>
    <row r="152" spans="1:4" ht="19.2" thickBot="1">
      <c r="A152" s="87">
        <v>146</v>
      </c>
      <c r="B152" s="127" t="s">
        <v>6892</v>
      </c>
      <c r="C152" s="127" t="s">
        <v>643</v>
      </c>
      <c r="D152" s="127" t="s">
        <v>6994</v>
      </c>
    </row>
    <row r="153" spans="1:4" ht="19.2" thickBot="1">
      <c r="A153" s="87">
        <v>147</v>
      </c>
      <c r="B153" s="126" t="s">
        <v>6893</v>
      </c>
      <c r="C153" s="126" t="s">
        <v>1150</v>
      </c>
      <c r="D153" s="126" t="s">
        <v>7034</v>
      </c>
    </row>
    <row r="154" spans="1:4" ht="15.6" thickBot="1">
      <c r="A154" s="87">
        <v>148</v>
      </c>
      <c r="B154" s="127" t="s">
        <v>6894</v>
      </c>
      <c r="C154" s="127" t="s">
        <v>5641</v>
      </c>
      <c r="D154" s="127" t="s">
        <v>72</v>
      </c>
    </row>
    <row r="155" spans="1:4" ht="19.2" thickBot="1">
      <c r="A155" s="87">
        <v>149</v>
      </c>
      <c r="B155" s="126" t="s">
        <v>6895</v>
      </c>
      <c r="C155" s="126" t="s">
        <v>6891</v>
      </c>
      <c r="D155" s="126" t="s">
        <v>7049</v>
      </c>
    </row>
    <row r="156" spans="1:4" ht="15.6" thickBot="1">
      <c r="A156" s="87">
        <v>150</v>
      </c>
      <c r="B156" s="127" t="s">
        <v>6896</v>
      </c>
      <c r="C156" s="127" t="s">
        <v>6767</v>
      </c>
      <c r="D156" s="127" t="s">
        <v>36</v>
      </c>
    </row>
    <row r="157" spans="1:4" ht="19.2" thickBot="1">
      <c r="A157" s="87">
        <v>151</v>
      </c>
      <c r="B157" s="126" t="s">
        <v>6897</v>
      </c>
      <c r="C157" s="126" t="s">
        <v>1092</v>
      </c>
      <c r="D157" s="126" t="s">
        <v>7017</v>
      </c>
    </row>
    <row r="158" spans="1:4" ht="15.6" thickBot="1">
      <c r="A158" s="87">
        <v>152</v>
      </c>
      <c r="B158" s="127" t="s">
        <v>6898</v>
      </c>
      <c r="C158" s="127" t="s">
        <v>2188</v>
      </c>
      <c r="D158" s="127" t="s">
        <v>2186</v>
      </c>
    </row>
    <row r="159" spans="1:4" ht="19.2" thickBot="1">
      <c r="A159" s="87">
        <v>153</v>
      </c>
      <c r="B159" s="126" t="s">
        <v>6899</v>
      </c>
      <c r="C159" s="126" t="s">
        <v>6900</v>
      </c>
      <c r="D159" s="126" t="s">
        <v>7050</v>
      </c>
    </row>
    <row r="160" spans="1:4" ht="15.6" thickBot="1">
      <c r="A160" s="87">
        <v>154</v>
      </c>
      <c r="B160" s="127" t="s">
        <v>1134</v>
      </c>
      <c r="C160" s="127" t="s">
        <v>1136</v>
      </c>
      <c r="D160" s="127" t="s">
        <v>96</v>
      </c>
    </row>
    <row r="161" spans="1:4" ht="15.6" thickBot="1">
      <c r="A161" s="87">
        <v>155</v>
      </c>
      <c r="B161" s="126" t="s">
        <v>6901</v>
      </c>
      <c r="C161" s="126" t="s">
        <v>3916</v>
      </c>
      <c r="D161" s="126" t="s">
        <v>148</v>
      </c>
    </row>
    <row r="162" spans="1:4" ht="15.6" thickBot="1">
      <c r="A162" s="87">
        <v>156</v>
      </c>
      <c r="B162" s="154" t="s">
        <v>6902</v>
      </c>
      <c r="C162" s="127" t="s">
        <v>6903</v>
      </c>
      <c r="D162" s="154" t="s">
        <v>7051</v>
      </c>
    </row>
    <row r="163" spans="1:4" ht="15.6" thickBot="1">
      <c r="A163" s="87">
        <v>157</v>
      </c>
      <c r="B163" s="154"/>
      <c r="C163" s="127" t="s">
        <v>6904</v>
      </c>
      <c r="D163" s="154"/>
    </row>
    <row r="164" spans="1:4" ht="19.2" thickBot="1">
      <c r="A164" s="87">
        <v>158</v>
      </c>
      <c r="B164" s="126" t="s">
        <v>6905</v>
      </c>
      <c r="C164" s="126" t="s">
        <v>6906</v>
      </c>
      <c r="D164" s="126" t="s">
        <v>7052</v>
      </c>
    </row>
    <row r="165" spans="1:4" ht="19.2" thickBot="1">
      <c r="A165" s="87">
        <v>159</v>
      </c>
      <c r="B165" s="127" t="s">
        <v>6907</v>
      </c>
      <c r="C165" s="127" t="s">
        <v>6908</v>
      </c>
      <c r="D165" s="127" t="s">
        <v>7053</v>
      </c>
    </row>
    <row r="166" spans="1:4" ht="19.2" thickBot="1">
      <c r="A166" s="87">
        <v>160</v>
      </c>
      <c r="B166" s="126" t="s">
        <v>6909</v>
      </c>
      <c r="C166" s="126" t="s">
        <v>6910</v>
      </c>
      <c r="D166" s="126" t="s">
        <v>7054</v>
      </c>
    </row>
    <row r="167" spans="1:4" ht="19.2" thickBot="1">
      <c r="A167" s="87">
        <v>161</v>
      </c>
      <c r="B167" s="128" t="s">
        <v>6911</v>
      </c>
      <c r="C167" s="127" t="s">
        <v>6912</v>
      </c>
      <c r="D167" s="127" t="s">
        <v>7055</v>
      </c>
    </row>
    <row r="168" spans="1:4" ht="15.6" thickBot="1">
      <c r="A168" s="87">
        <v>162</v>
      </c>
      <c r="B168" s="126" t="s">
        <v>6913</v>
      </c>
      <c r="C168" s="126" t="s">
        <v>2625</v>
      </c>
      <c r="D168" s="126" t="s">
        <v>154</v>
      </c>
    </row>
    <row r="169" spans="1:4" ht="19.2" thickBot="1">
      <c r="A169" s="87">
        <v>163</v>
      </c>
      <c r="B169" s="127" t="s">
        <v>6914</v>
      </c>
      <c r="C169" s="127" t="s">
        <v>6915</v>
      </c>
      <c r="D169" s="127" t="s">
        <v>7009</v>
      </c>
    </row>
    <row r="170" spans="1:4" ht="19.2" thickBot="1">
      <c r="A170" s="87">
        <v>164</v>
      </c>
      <c r="B170" s="126" t="s">
        <v>6916</v>
      </c>
      <c r="C170" s="126" t="s">
        <v>819</v>
      </c>
      <c r="D170" s="126" t="s">
        <v>7056</v>
      </c>
    </row>
    <row r="171" spans="1:4" ht="19.2" thickBot="1">
      <c r="A171" s="87">
        <v>165</v>
      </c>
      <c r="B171" s="127" t="s">
        <v>6917</v>
      </c>
      <c r="C171" s="127" t="s">
        <v>2564</v>
      </c>
      <c r="D171" s="127" t="s">
        <v>7057</v>
      </c>
    </row>
    <row r="172" spans="1:4" ht="19.2" thickBot="1">
      <c r="A172" s="87">
        <v>166</v>
      </c>
      <c r="B172" s="126" t="s">
        <v>6918</v>
      </c>
      <c r="C172" s="126" t="s">
        <v>2652</v>
      </c>
      <c r="D172" s="126" t="s">
        <v>6999</v>
      </c>
    </row>
    <row r="173" spans="1:4" ht="15.6" thickBot="1">
      <c r="A173" s="87">
        <v>167</v>
      </c>
      <c r="B173" s="127" t="s">
        <v>6919</v>
      </c>
      <c r="C173" s="127" t="s">
        <v>2625</v>
      </c>
      <c r="D173" s="127" t="s">
        <v>154</v>
      </c>
    </row>
    <row r="174" spans="1:4" ht="19.2" thickBot="1">
      <c r="A174" s="87">
        <v>168</v>
      </c>
      <c r="B174" s="126" t="s">
        <v>6920</v>
      </c>
      <c r="C174" s="126" t="s">
        <v>6921</v>
      </c>
      <c r="D174" s="126" t="s">
        <v>7058</v>
      </c>
    </row>
    <row r="175" spans="1:4" ht="19.2" thickBot="1">
      <c r="A175" s="87">
        <v>169</v>
      </c>
      <c r="B175" s="127" t="s">
        <v>6922</v>
      </c>
      <c r="C175" s="127" t="s">
        <v>6891</v>
      </c>
      <c r="D175" s="127" t="s">
        <v>7049</v>
      </c>
    </row>
    <row r="176" spans="1:4" ht="19.2" thickBot="1">
      <c r="A176" s="87">
        <v>170</v>
      </c>
      <c r="B176" s="126" t="s">
        <v>6923</v>
      </c>
      <c r="C176" s="126" t="s">
        <v>6874</v>
      </c>
      <c r="D176" s="126" t="s">
        <v>7043</v>
      </c>
    </row>
    <row r="177" spans="1:4" ht="19.2" thickBot="1">
      <c r="A177" s="87">
        <v>171</v>
      </c>
      <c r="B177" s="127" t="s">
        <v>2847</v>
      </c>
      <c r="C177" s="127" t="s">
        <v>6924</v>
      </c>
      <c r="D177" s="127" t="s">
        <v>7059</v>
      </c>
    </row>
    <row r="178" spans="1:4" ht="19.2" thickBot="1">
      <c r="A178" s="87">
        <v>172</v>
      </c>
      <c r="B178" s="126" t="s">
        <v>1141</v>
      </c>
      <c r="C178" s="126" t="s">
        <v>1139</v>
      </c>
      <c r="D178" s="126" t="s">
        <v>7016</v>
      </c>
    </row>
    <row r="179" spans="1:4" ht="19.2" thickBot="1">
      <c r="A179" s="87">
        <v>173</v>
      </c>
      <c r="B179" s="127" t="s">
        <v>2654</v>
      </c>
      <c r="C179" s="127" t="s">
        <v>2652</v>
      </c>
      <c r="D179" s="127" t="s">
        <v>6999</v>
      </c>
    </row>
    <row r="180" spans="1:4" ht="19.2" thickBot="1">
      <c r="A180" s="87">
        <v>174</v>
      </c>
      <c r="B180" s="126" t="s">
        <v>6925</v>
      </c>
      <c r="C180" s="126" t="s">
        <v>2641</v>
      </c>
      <c r="D180" s="126" t="s">
        <v>7018</v>
      </c>
    </row>
    <row r="181" spans="1:4" ht="15.6" thickBot="1">
      <c r="A181" s="87">
        <v>175</v>
      </c>
      <c r="B181" s="127" t="s">
        <v>6926</v>
      </c>
      <c r="C181" s="127" t="s">
        <v>2646</v>
      </c>
      <c r="D181" s="127" t="s">
        <v>108</v>
      </c>
    </row>
    <row r="182" spans="1:4" ht="19.2" thickBot="1">
      <c r="A182" s="87">
        <v>176</v>
      </c>
      <c r="B182" s="126" t="s">
        <v>6927</v>
      </c>
      <c r="C182" s="126" t="s">
        <v>6928</v>
      </c>
      <c r="D182" s="126" t="s">
        <v>7060</v>
      </c>
    </row>
    <row r="183" spans="1:4" ht="19.2" thickBot="1">
      <c r="A183" s="87">
        <v>177</v>
      </c>
      <c r="B183" s="127" t="s">
        <v>6929</v>
      </c>
      <c r="C183" s="127" t="s">
        <v>6930</v>
      </c>
      <c r="D183" s="127" t="s">
        <v>7044</v>
      </c>
    </row>
    <row r="184" spans="1:4" ht="19.8" thickBot="1">
      <c r="A184" s="87">
        <v>178</v>
      </c>
      <c r="B184" s="126" t="s">
        <v>6931</v>
      </c>
      <c r="C184" s="126" t="s">
        <v>6851</v>
      </c>
      <c r="D184" s="126" t="s">
        <v>6985</v>
      </c>
    </row>
    <row r="185" spans="1:4" ht="15.6" thickBot="1">
      <c r="A185" s="87">
        <v>179</v>
      </c>
      <c r="B185" s="127" t="s">
        <v>6932</v>
      </c>
      <c r="C185" s="127" t="s">
        <v>2200</v>
      </c>
      <c r="D185" s="127" t="s">
        <v>124</v>
      </c>
    </row>
    <row r="186" spans="1:4" ht="19.2" thickBot="1">
      <c r="A186" s="87">
        <v>180</v>
      </c>
      <c r="B186" s="126" t="s">
        <v>6933</v>
      </c>
      <c r="C186" s="126" t="s">
        <v>862</v>
      </c>
      <c r="D186" s="126" t="s">
        <v>6975</v>
      </c>
    </row>
    <row r="187" spans="1:4" ht="19.2" thickBot="1">
      <c r="A187" s="87">
        <v>181</v>
      </c>
      <c r="B187" s="127" t="s">
        <v>6934</v>
      </c>
      <c r="C187" s="127" t="s">
        <v>6935</v>
      </c>
      <c r="D187" s="127" t="s">
        <v>7061</v>
      </c>
    </row>
    <row r="188" spans="1:4" ht="19.2" thickBot="1">
      <c r="A188" s="87">
        <v>182</v>
      </c>
      <c r="B188" s="126" t="s">
        <v>6936</v>
      </c>
      <c r="C188" s="126" t="s">
        <v>1046</v>
      </c>
      <c r="D188" s="126" t="s">
        <v>7062</v>
      </c>
    </row>
    <row r="189" spans="1:4" ht="19.2" thickBot="1">
      <c r="A189" s="87">
        <v>183</v>
      </c>
      <c r="B189" s="128" t="s">
        <v>6937</v>
      </c>
      <c r="C189" s="127" t="s">
        <v>6938</v>
      </c>
      <c r="D189" s="127" t="s">
        <v>7063</v>
      </c>
    </row>
    <row r="190" spans="1:4" ht="19.2" thickBot="1">
      <c r="A190" s="87">
        <v>184</v>
      </c>
      <c r="B190" s="126" t="s">
        <v>6939</v>
      </c>
      <c r="C190" s="126" t="s">
        <v>6940</v>
      </c>
      <c r="D190" s="126" t="s">
        <v>7064</v>
      </c>
    </row>
    <row r="191" spans="1:4" ht="19.2" thickBot="1">
      <c r="A191" s="87">
        <v>185</v>
      </c>
      <c r="B191" s="127" t="s">
        <v>6941</v>
      </c>
      <c r="C191" s="127" t="s">
        <v>6709</v>
      </c>
      <c r="D191" s="127" t="s">
        <v>6990</v>
      </c>
    </row>
    <row r="192" spans="1:4" ht="19.2" thickBot="1">
      <c r="A192" s="87">
        <v>186</v>
      </c>
      <c r="B192" s="126" t="s">
        <v>6942</v>
      </c>
      <c r="C192" s="126" t="s">
        <v>6943</v>
      </c>
      <c r="D192" s="126" t="s">
        <v>7065</v>
      </c>
    </row>
    <row r="193" spans="1:4" ht="19.2" thickBot="1">
      <c r="A193" s="87">
        <v>187</v>
      </c>
      <c r="B193" s="127" t="s">
        <v>6944</v>
      </c>
      <c r="C193" s="127" t="s">
        <v>6945</v>
      </c>
      <c r="D193" s="127" t="s">
        <v>6999</v>
      </c>
    </row>
    <row r="194" spans="1:4" ht="15.6" thickBot="1">
      <c r="A194" s="87">
        <v>188</v>
      </c>
      <c r="B194" s="126" t="s">
        <v>6946</v>
      </c>
      <c r="C194" s="126" t="s">
        <v>1136</v>
      </c>
      <c r="D194" s="126" t="s">
        <v>96</v>
      </c>
    </row>
    <row r="195" spans="1:4" ht="15.6" thickBot="1">
      <c r="A195" s="87">
        <v>189</v>
      </c>
      <c r="B195" s="154" t="s">
        <v>6947</v>
      </c>
      <c r="C195" s="127" t="s">
        <v>6948</v>
      </c>
      <c r="D195" s="154" t="s">
        <v>7009</v>
      </c>
    </row>
    <row r="196" spans="1:4" ht="15.6" thickBot="1">
      <c r="A196" s="87">
        <v>190</v>
      </c>
      <c r="B196" s="154"/>
      <c r="C196" s="127" t="s">
        <v>2119</v>
      </c>
      <c r="D196" s="154"/>
    </row>
    <row r="197" spans="1:4" ht="19.2" thickBot="1">
      <c r="A197" s="87">
        <v>191</v>
      </c>
      <c r="B197" s="126" t="s">
        <v>6949</v>
      </c>
      <c r="C197" s="126" t="s">
        <v>6817</v>
      </c>
      <c r="D197" s="126" t="s">
        <v>7031</v>
      </c>
    </row>
    <row r="198" spans="1:4" ht="19.2" thickBot="1">
      <c r="A198" s="87">
        <v>192</v>
      </c>
      <c r="B198" s="127" t="s">
        <v>6950</v>
      </c>
      <c r="C198" s="127" t="s">
        <v>1092</v>
      </c>
      <c r="D198" s="127" t="s">
        <v>7017</v>
      </c>
    </row>
    <row r="199" spans="1:4" ht="19.2" thickBot="1">
      <c r="A199" s="87">
        <v>193</v>
      </c>
      <c r="B199" s="126" t="s">
        <v>6951</v>
      </c>
      <c r="C199" s="126" t="s">
        <v>6952</v>
      </c>
      <c r="D199" s="126" t="s">
        <v>7066</v>
      </c>
    </row>
    <row r="200" spans="1:4" ht="19.2" thickBot="1">
      <c r="A200" s="87">
        <v>194</v>
      </c>
      <c r="B200" s="127" t="s">
        <v>6953</v>
      </c>
      <c r="C200" s="127" t="s">
        <v>2198</v>
      </c>
      <c r="D200" s="127" t="s">
        <v>7067</v>
      </c>
    </row>
    <row r="201" spans="1:4" ht="19.2" thickBot="1">
      <c r="A201" s="87">
        <v>195</v>
      </c>
      <c r="B201" s="126" t="s">
        <v>6954</v>
      </c>
      <c r="C201" s="126" t="s">
        <v>2263</v>
      </c>
      <c r="D201" s="126" t="s">
        <v>7044</v>
      </c>
    </row>
    <row r="202" spans="1:4" ht="19.2" thickBot="1">
      <c r="A202" s="87">
        <v>196</v>
      </c>
      <c r="B202" s="128" t="s">
        <v>6955</v>
      </c>
      <c r="C202" s="127" t="s">
        <v>2652</v>
      </c>
      <c r="D202" s="127" t="s">
        <v>6999</v>
      </c>
    </row>
    <row r="203" spans="1:4" ht="19.2" thickBot="1">
      <c r="A203" s="87">
        <v>197</v>
      </c>
      <c r="B203" s="126" t="s">
        <v>2255</v>
      </c>
      <c r="C203" s="126" t="s">
        <v>6956</v>
      </c>
      <c r="D203" s="126" t="s">
        <v>7068</v>
      </c>
    </row>
    <row r="204" spans="1:4" ht="19.2" thickBot="1">
      <c r="A204" s="87">
        <v>198</v>
      </c>
      <c r="B204" s="128" t="s">
        <v>6957</v>
      </c>
      <c r="C204" s="128" t="s">
        <v>6928</v>
      </c>
      <c r="D204" s="127" t="s">
        <v>7060</v>
      </c>
    </row>
    <row r="205" spans="1:4" ht="15.6" thickBot="1">
      <c r="A205" s="87">
        <v>199</v>
      </c>
      <c r="B205" s="126" t="s">
        <v>6958</v>
      </c>
      <c r="C205" s="126" t="s">
        <v>2646</v>
      </c>
      <c r="D205" s="126" t="s">
        <v>108</v>
      </c>
    </row>
    <row r="206" spans="1:4" ht="19.2" thickBot="1">
      <c r="A206" s="87">
        <v>200</v>
      </c>
      <c r="B206" s="127" t="s">
        <v>6959</v>
      </c>
      <c r="C206" s="127" t="s">
        <v>6960</v>
      </c>
      <c r="D206" s="127" t="s">
        <v>7069</v>
      </c>
    </row>
    <row r="207" spans="1:4" ht="19.2" thickBot="1">
      <c r="A207" s="87">
        <v>201</v>
      </c>
      <c r="B207" s="126" t="s">
        <v>6961</v>
      </c>
      <c r="C207" s="126" t="s">
        <v>6962</v>
      </c>
      <c r="D207" s="126" t="s">
        <v>7070</v>
      </c>
    </row>
    <row r="208" spans="1:4" ht="19.2" thickBot="1">
      <c r="A208" s="87">
        <v>202</v>
      </c>
      <c r="B208" s="127" t="s">
        <v>6963</v>
      </c>
      <c r="C208" s="127" t="s">
        <v>6908</v>
      </c>
      <c r="D208" s="127" t="s">
        <v>7053</v>
      </c>
    </row>
    <row r="209" spans="1:4" ht="19.2" thickBot="1">
      <c r="A209" s="87">
        <v>203</v>
      </c>
      <c r="B209" s="126" t="s">
        <v>6964</v>
      </c>
      <c r="C209" s="126" t="s">
        <v>6910</v>
      </c>
      <c r="D209" s="126" t="s">
        <v>7054</v>
      </c>
    </row>
    <row r="210" spans="1:4" ht="19.2" thickBot="1">
      <c r="A210" s="87">
        <v>204</v>
      </c>
      <c r="B210" s="127" t="s">
        <v>6965</v>
      </c>
      <c r="C210" s="127" t="s">
        <v>3159</v>
      </c>
      <c r="D210" s="127" t="s">
        <v>7070</v>
      </c>
    </row>
    <row r="211" spans="1:4" ht="15.6" thickBot="1">
      <c r="A211" s="87">
        <v>205</v>
      </c>
      <c r="B211" s="126" t="s">
        <v>6966</v>
      </c>
      <c r="C211" s="126" t="s">
        <v>3147</v>
      </c>
      <c r="D211" s="126" t="s">
        <v>3144</v>
      </c>
    </row>
  </sheetData>
  <mergeCells count="4">
    <mergeCell ref="B162:B163"/>
    <mergeCell ref="D162:D163"/>
    <mergeCell ref="B195:B196"/>
    <mergeCell ref="D195:D196"/>
  </mergeCells>
  <hyperlinks>
    <hyperlink ref="C4" r:id="rId1" xr:uid="{97B3D209-0F71-415A-B095-A46890106E64}"/>
    <hyperlink ref="B26" r:id="rId2" display="https://sciencenotes.org/aqua-regia-definition-and-preparation/" xr:uid="{796B02AF-9305-4545-A8C1-1B272E7D63C2}"/>
    <hyperlink ref="C49" r:id="rId3" display="https://sciencenotes.org/how-to-make-copper-sulfate-copper-sulphate/" xr:uid="{97DA04C6-7E42-4CD4-BF26-C1BDFA40B365}"/>
    <hyperlink ref="B85" r:id="rId4" display="https://sciencenotes.org/cream-of-tartar-what-it-is-and-how-to-substitute/" xr:uid="{02219D0C-7FB6-4881-B171-4AFB8DB1FA3D}"/>
    <hyperlink ref="C94" r:id="rId5" display="https://sciencenotes.org/grow-natural-bright-red-potassium-ferricyanide-crystals/" xr:uid="{611D7650-6D1D-4067-8052-F03AB8B9CAD4}"/>
    <hyperlink ref="B167" r:id="rId6" display="https://sciencenotes.org/how-to-make-rochelle-salt-sodium-potassium-tartrate-tetrahydrate/" xr:uid="{E591365F-D092-4358-B32F-73123C14865B}"/>
    <hyperlink ref="B189" r:id="rId7" display="https://sciencenotes.org/bet-theres-lead-lipstick-probably-lot/" xr:uid="{A82EF71C-AECC-48B8-98A5-178583B9283F}"/>
    <hyperlink ref="B202" r:id="rId8" display="https://sciencenotes.org/turn-baking-soda-washing-soda/" xr:uid="{86C22289-DD26-4B44-AC9F-2581328F6E82}"/>
    <hyperlink ref="B204" r:id="rId9" display="https://sciencenotes.org/water-glass-water-glass-sodium-silicate-facts/" xr:uid="{C701B350-CF52-43E2-81E5-0B45B9E7A3E1}"/>
    <hyperlink ref="C204" r:id="rId10" display="https://sciencenotes.org/how-to-make-sodium-silicate-water-glass-or-liquid-glass/" xr:uid="{260D3230-3166-486F-A302-4E0AE917AEC6}"/>
  </hyperlinks>
  <pageMargins left="0.7" right="0.7" top="0.75" bottom="0.75" header="0.3" footer="0.3"/>
  <pageSetup scale="76" orientation="portrait" verticalDpi="0"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864E-DEA9-49A0-A432-1BC17330B997}">
  <sheetPr>
    <tabColor rgb="FF00B050"/>
  </sheetPr>
  <dimension ref="A1:F321"/>
  <sheetViews>
    <sheetView zoomScaleNormal="100" workbookViewId="0">
      <pane ySplit="6" topLeftCell="A7" activePane="bottomLeft" state="frozen"/>
      <selection activeCell="E7" sqref="E7"/>
      <selection pane="bottomLeft" activeCell="L13" sqref="L13"/>
    </sheetView>
  </sheetViews>
  <sheetFormatPr defaultColWidth="9.109375" defaultRowHeight="13.8"/>
  <cols>
    <col min="1" max="1" width="7" style="66" customWidth="1"/>
    <col min="2" max="2" width="30.109375" style="74" customWidth="1"/>
    <col min="3" max="3" width="23.44140625" style="74" customWidth="1"/>
    <col min="4" max="4" width="25.88671875" style="74" hidden="1" customWidth="1"/>
    <col min="5" max="5" width="49.5546875" style="74" hidden="1" customWidth="1"/>
    <col min="6" max="6" width="21" style="74" customWidth="1"/>
    <col min="7" max="16384" width="9.109375" style="68"/>
  </cols>
  <sheetData>
    <row r="1" spans="1:6" ht="24.6">
      <c r="A1" s="70"/>
      <c r="B1" s="129" t="s">
        <v>3797</v>
      </c>
      <c r="D1" s="70"/>
    </row>
    <row r="2" spans="1:6" ht="15">
      <c r="A2" s="71"/>
      <c r="B2" s="71" t="s">
        <v>200</v>
      </c>
      <c r="D2" s="71"/>
    </row>
    <row r="3" spans="1:6" ht="15">
      <c r="A3" s="72"/>
      <c r="B3" s="72">
        <v>45625</v>
      </c>
      <c r="D3" s="72"/>
    </row>
    <row r="4" spans="1:6" ht="15">
      <c r="A4" s="71"/>
      <c r="B4" s="71" t="s">
        <v>3521</v>
      </c>
      <c r="C4" s="75" t="s">
        <v>3837</v>
      </c>
      <c r="D4" s="71"/>
      <c r="E4" s="75"/>
    </row>
    <row r="6" spans="1:6" ht="31.8" thickBot="1">
      <c r="A6" s="103" t="s">
        <v>3796</v>
      </c>
      <c r="B6" s="104" t="s">
        <v>1</v>
      </c>
      <c r="C6" s="104" t="s">
        <v>3795</v>
      </c>
      <c r="D6" s="104" t="s">
        <v>0</v>
      </c>
      <c r="E6" s="104" t="s">
        <v>3800</v>
      </c>
      <c r="F6" s="104" t="s">
        <v>3814</v>
      </c>
    </row>
    <row r="7" spans="1:6" ht="19.2" thickBot="1">
      <c r="A7" s="76">
        <v>1</v>
      </c>
      <c r="B7" s="78" t="s">
        <v>3522</v>
      </c>
      <c r="C7" s="78" t="s">
        <v>3971</v>
      </c>
      <c r="D7" s="77" t="s">
        <v>3818</v>
      </c>
      <c r="E7" s="77" t="s">
        <v>3819</v>
      </c>
      <c r="F7" s="78">
        <v>60.052</v>
      </c>
    </row>
    <row r="8" spans="1:6" ht="15">
      <c r="A8" s="76">
        <v>2</v>
      </c>
      <c r="B8" s="78" t="s">
        <v>123</v>
      </c>
      <c r="C8" s="78" t="s">
        <v>124</v>
      </c>
      <c r="D8" s="79"/>
      <c r="E8" s="79"/>
      <c r="F8" s="78">
        <v>36.457999999999998</v>
      </c>
    </row>
    <row r="9" spans="1:6" ht="18.600000000000001">
      <c r="A9" s="76">
        <v>3</v>
      </c>
      <c r="B9" s="78" t="s">
        <v>126</v>
      </c>
      <c r="C9" s="78" t="s">
        <v>3972</v>
      </c>
      <c r="D9" s="79"/>
      <c r="E9" s="79"/>
      <c r="F9" s="78" t="s">
        <v>3801</v>
      </c>
    </row>
    <row r="10" spans="1:6" ht="19.2">
      <c r="A10" s="76">
        <v>4</v>
      </c>
      <c r="B10" s="78" t="s">
        <v>3523</v>
      </c>
      <c r="C10" s="78" t="s">
        <v>7173</v>
      </c>
      <c r="D10" s="79"/>
      <c r="E10" s="79"/>
      <c r="F10" s="78">
        <v>59.043999999999997</v>
      </c>
    </row>
    <row r="11" spans="1:6" ht="18.600000000000001">
      <c r="A11" s="76">
        <v>5</v>
      </c>
      <c r="B11" s="78" t="s">
        <v>3524</v>
      </c>
      <c r="C11" s="78" t="s">
        <v>3973</v>
      </c>
      <c r="D11" s="79"/>
      <c r="E11" s="79"/>
      <c r="F11" s="78">
        <v>17.030999999999999</v>
      </c>
    </row>
    <row r="12" spans="1:6" ht="18.600000000000001">
      <c r="A12" s="76">
        <v>6</v>
      </c>
      <c r="B12" s="78" t="s">
        <v>3525</v>
      </c>
      <c r="C12" s="78" t="s">
        <v>3974</v>
      </c>
      <c r="D12" s="79"/>
      <c r="E12" s="79"/>
      <c r="F12" s="78">
        <v>63.012</v>
      </c>
    </row>
    <row r="13" spans="1:6" ht="18.600000000000001">
      <c r="A13" s="76">
        <v>7</v>
      </c>
      <c r="B13" s="78" t="s">
        <v>3526</v>
      </c>
      <c r="C13" s="78" t="s">
        <v>3975</v>
      </c>
      <c r="D13" s="79"/>
      <c r="E13" s="79"/>
      <c r="F13" s="78">
        <v>97.994</v>
      </c>
    </row>
    <row r="14" spans="1:6" ht="18.600000000000001">
      <c r="A14" s="76">
        <v>8</v>
      </c>
      <c r="B14" s="78" t="s">
        <v>3527</v>
      </c>
      <c r="C14" s="78" t="s">
        <v>3976</v>
      </c>
      <c r="D14" s="79"/>
      <c r="E14" s="79"/>
      <c r="F14" s="78">
        <v>119.976</v>
      </c>
    </row>
    <row r="15" spans="1:6" ht="18.600000000000001">
      <c r="A15" s="76">
        <v>9</v>
      </c>
      <c r="B15" s="78" t="s">
        <v>98</v>
      </c>
      <c r="C15" s="78" t="s">
        <v>3977</v>
      </c>
      <c r="D15" s="79" t="s">
        <v>3815</v>
      </c>
      <c r="E15" s="79"/>
      <c r="F15" s="78">
        <v>100.086</v>
      </c>
    </row>
    <row r="16" spans="1:6" ht="18.600000000000001">
      <c r="A16" s="76">
        <v>10</v>
      </c>
      <c r="B16" s="78" t="s">
        <v>3528</v>
      </c>
      <c r="C16" s="78" t="s">
        <v>3978</v>
      </c>
      <c r="D16" s="79"/>
      <c r="E16" s="79"/>
      <c r="F16" s="78">
        <v>132.13399999999999</v>
      </c>
    </row>
    <row r="17" spans="1:6" ht="18.600000000000001">
      <c r="A17" s="76">
        <v>11</v>
      </c>
      <c r="B17" s="78" t="s">
        <v>3529</v>
      </c>
      <c r="C17" s="78" t="s">
        <v>3979</v>
      </c>
      <c r="D17" s="79"/>
      <c r="E17" s="79"/>
      <c r="F17" s="78">
        <v>62.024000000000001</v>
      </c>
    </row>
    <row r="18" spans="1:6" ht="18.600000000000001">
      <c r="A18" s="76">
        <v>12</v>
      </c>
      <c r="B18" s="78" t="s">
        <v>3530</v>
      </c>
      <c r="C18" s="78" t="s">
        <v>3980</v>
      </c>
      <c r="D18" s="78" t="s">
        <v>3799</v>
      </c>
      <c r="E18" s="78" t="s">
        <v>3830</v>
      </c>
      <c r="F18" s="78">
        <v>84.006600000000006</v>
      </c>
    </row>
    <row r="19" spans="1:6" ht="15">
      <c r="A19" s="76">
        <v>13</v>
      </c>
      <c r="B19" s="78" t="s">
        <v>3531</v>
      </c>
      <c r="C19" s="78" t="s">
        <v>108</v>
      </c>
      <c r="D19" s="79"/>
      <c r="E19" s="79"/>
      <c r="F19" s="78">
        <v>39.997</v>
      </c>
    </row>
    <row r="20" spans="1:6" ht="18.600000000000001">
      <c r="A20" s="76">
        <v>14</v>
      </c>
      <c r="B20" s="78" t="s">
        <v>170</v>
      </c>
      <c r="C20" s="78" t="s">
        <v>3981</v>
      </c>
      <c r="D20" s="79" t="s">
        <v>169</v>
      </c>
      <c r="E20" s="79" t="s">
        <v>3821</v>
      </c>
      <c r="F20" s="78">
        <v>74.091999999999999</v>
      </c>
    </row>
    <row r="21" spans="1:6" ht="18.600000000000001">
      <c r="A21" s="76">
        <v>15</v>
      </c>
      <c r="B21" s="78" t="s">
        <v>68</v>
      </c>
      <c r="C21" s="78" t="s">
        <v>3982</v>
      </c>
      <c r="D21" s="79"/>
      <c r="E21" s="79"/>
      <c r="F21" s="78">
        <v>46.069000000000003</v>
      </c>
    </row>
    <row r="22" spans="1:6" ht="15">
      <c r="A22" s="76">
        <v>16</v>
      </c>
      <c r="B22" s="78" t="s">
        <v>3532</v>
      </c>
      <c r="C22" s="78" t="s">
        <v>2180</v>
      </c>
      <c r="D22" s="79"/>
      <c r="E22" s="79"/>
      <c r="F22" s="78">
        <v>80.912000000000006</v>
      </c>
    </row>
    <row r="23" spans="1:6" ht="18.600000000000001">
      <c r="A23" s="76">
        <v>17</v>
      </c>
      <c r="B23" s="78" t="s">
        <v>126</v>
      </c>
      <c r="C23" s="78" t="s">
        <v>3972</v>
      </c>
      <c r="D23" s="79"/>
      <c r="E23" s="79"/>
      <c r="F23" s="78">
        <v>98.072000000000003</v>
      </c>
    </row>
    <row r="24" spans="1:6" ht="18.600000000000001">
      <c r="A24" s="76">
        <v>18</v>
      </c>
      <c r="B24" s="78" t="s">
        <v>3533</v>
      </c>
      <c r="C24" s="78" t="s">
        <v>3983</v>
      </c>
      <c r="D24" s="79"/>
      <c r="E24" s="79"/>
      <c r="F24" s="78" t="s">
        <v>3802</v>
      </c>
    </row>
    <row r="25" spans="1:6" ht="30">
      <c r="A25" s="76">
        <v>19</v>
      </c>
      <c r="B25" s="78" t="s">
        <v>35</v>
      </c>
      <c r="C25" s="78" t="s">
        <v>36</v>
      </c>
      <c r="D25" s="80" t="s">
        <v>34</v>
      </c>
      <c r="E25" s="80" t="s">
        <v>6672</v>
      </c>
      <c r="F25" s="78">
        <v>56.11</v>
      </c>
    </row>
    <row r="26" spans="1:6" ht="18.600000000000001">
      <c r="A26" s="76">
        <v>20</v>
      </c>
      <c r="B26" s="78" t="s">
        <v>3534</v>
      </c>
      <c r="C26" s="78" t="s">
        <v>3984</v>
      </c>
      <c r="D26" s="79"/>
      <c r="E26" s="79"/>
      <c r="F26" s="78">
        <v>169.87200000000001</v>
      </c>
    </row>
    <row r="27" spans="1:6" ht="18.600000000000001">
      <c r="A27" s="76">
        <v>21</v>
      </c>
      <c r="B27" s="78" t="s">
        <v>3535</v>
      </c>
      <c r="C27" s="78" t="s">
        <v>3985</v>
      </c>
      <c r="D27" s="79" t="s">
        <v>184</v>
      </c>
      <c r="E27" s="79" t="s">
        <v>3820</v>
      </c>
      <c r="F27" s="78">
        <v>105.988</v>
      </c>
    </row>
    <row r="28" spans="1:6" ht="15">
      <c r="A28" s="76">
        <v>22</v>
      </c>
      <c r="B28" s="78" t="s">
        <v>162</v>
      </c>
      <c r="C28" s="78" t="s">
        <v>154</v>
      </c>
      <c r="D28" s="79"/>
      <c r="E28" s="79"/>
      <c r="F28" s="78">
        <v>58.44</v>
      </c>
    </row>
    <row r="29" spans="1:6" ht="18.600000000000001">
      <c r="A29" s="76">
        <v>23</v>
      </c>
      <c r="B29" s="78" t="s">
        <v>3536</v>
      </c>
      <c r="C29" s="78" t="s">
        <v>7172</v>
      </c>
      <c r="D29" s="79"/>
      <c r="E29" s="79"/>
      <c r="F29" s="78">
        <v>162.14060000000001</v>
      </c>
    </row>
    <row r="30" spans="1:6" ht="18.600000000000001">
      <c r="A30" s="76">
        <v>24</v>
      </c>
      <c r="B30" s="78" t="s">
        <v>117</v>
      </c>
      <c r="C30" s="78" t="s">
        <v>3986</v>
      </c>
      <c r="D30" s="79"/>
      <c r="E30" s="79"/>
      <c r="F30" s="78">
        <v>58.319000000000003</v>
      </c>
    </row>
    <row r="31" spans="1:6" ht="18.600000000000001">
      <c r="A31" s="76">
        <v>25</v>
      </c>
      <c r="B31" s="78" t="s">
        <v>111</v>
      </c>
      <c r="C31" s="78" t="s">
        <v>3987</v>
      </c>
      <c r="D31" s="79"/>
      <c r="E31" s="79"/>
      <c r="F31" s="78">
        <v>16.042999999999999</v>
      </c>
    </row>
    <row r="32" spans="1:6" ht="18.600000000000001">
      <c r="A32" s="76">
        <v>26</v>
      </c>
      <c r="B32" s="78" t="s">
        <v>3537</v>
      </c>
      <c r="C32" s="78" t="s">
        <v>3988</v>
      </c>
      <c r="D32" s="79" t="s">
        <v>3827</v>
      </c>
      <c r="E32" s="79" t="s">
        <v>3828</v>
      </c>
      <c r="F32" s="78">
        <v>30.006</v>
      </c>
    </row>
    <row r="33" spans="1:6" ht="15">
      <c r="A33" s="76">
        <v>27</v>
      </c>
      <c r="B33" s="78" t="s">
        <v>35</v>
      </c>
      <c r="C33" s="78" t="s">
        <v>36</v>
      </c>
      <c r="D33" s="79"/>
      <c r="E33" s="79"/>
      <c r="F33" s="78">
        <v>56.104999999999997</v>
      </c>
    </row>
    <row r="34" spans="1:6" ht="18.600000000000001">
      <c r="A34" s="76">
        <v>28</v>
      </c>
      <c r="B34" s="78" t="s">
        <v>38</v>
      </c>
      <c r="C34" s="78" t="s">
        <v>3989</v>
      </c>
      <c r="D34" s="79"/>
      <c r="E34" s="79"/>
      <c r="F34" s="78">
        <v>84.994</v>
      </c>
    </row>
    <row r="35" spans="1:6" ht="18.600000000000001">
      <c r="A35" s="76">
        <v>29</v>
      </c>
      <c r="B35" s="78" t="s">
        <v>3538</v>
      </c>
      <c r="C35" s="78" t="s">
        <v>3990</v>
      </c>
      <c r="D35" s="79"/>
      <c r="E35" s="79"/>
      <c r="F35" s="78">
        <v>82.072999999999993</v>
      </c>
    </row>
    <row r="36" spans="1:6" ht="18.600000000000001">
      <c r="A36" s="76">
        <v>30</v>
      </c>
      <c r="B36" s="78" t="s">
        <v>3539</v>
      </c>
      <c r="C36" s="78" t="s">
        <v>3991</v>
      </c>
      <c r="D36" s="79"/>
      <c r="E36" s="79"/>
      <c r="F36" s="78">
        <v>342.15</v>
      </c>
    </row>
    <row r="37" spans="1:6" ht="18.600000000000001">
      <c r="A37" s="76">
        <v>31</v>
      </c>
      <c r="B37" s="78" t="s">
        <v>3540</v>
      </c>
      <c r="C37" s="78" t="s">
        <v>3992</v>
      </c>
      <c r="D37" s="79"/>
      <c r="E37" s="79"/>
      <c r="F37" s="78">
        <v>101.96</v>
      </c>
    </row>
    <row r="38" spans="1:6" ht="18.600000000000001">
      <c r="A38" s="76">
        <v>32</v>
      </c>
      <c r="B38" s="78" t="s">
        <v>3524</v>
      </c>
      <c r="C38" s="78" t="s">
        <v>3973</v>
      </c>
      <c r="D38" s="79"/>
      <c r="E38" s="79"/>
      <c r="F38" s="78">
        <v>17.030999999999999</v>
      </c>
    </row>
    <row r="39" spans="1:6" ht="18.600000000000001">
      <c r="A39" s="76">
        <v>33</v>
      </c>
      <c r="B39" s="78" t="s">
        <v>3541</v>
      </c>
      <c r="C39" s="78" t="s">
        <v>3993</v>
      </c>
      <c r="D39" s="79"/>
      <c r="E39" s="79"/>
      <c r="F39" s="78">
        <v>80.043000000000006</v>
      </c>
    </row>
    <row r="40" spans="1:6" ht="18.600000000000001">
      <c r="A40" s="76">
        <v>34</v>
      </c>
      <c r="B40" s="78" t="s">
        <v>3542</v>
      </c>
      <c r="C40" s="78" t="s">
        <v>3994</v>
      </c>
      <c r="D40" s="79"/>
      <c r="E40" s="79"/>
      <c r="F40" s="78">
        <v>132.05600000000001</v>
      </c>
    </row>
    <row r="41" spans="1:6" ht="18.600000000000001">
      <c r="A41" s="76">
        <v>35</v>
      </c>
      <c r="B41" s="78" t="s">
        <v>5</v>
      </c>
      <c r="C41" s="78" t="s">
        <v>3995</v>
      </c>
      <c r="D41" s="79"/>
      <c r="E41" s="79"/>
      <c r="F41" s="78">
        <v>171.34100000000001</v>
      </c>
    </row>
    <row r="42" spans="1:6" ht="18.600000000000001">
      <c r="A42" s="76">
        <v>36</v>
      </c>
      <c r="B42" s="78" t="s">
        <v>3543</v>
      </c>
      <c r="C42" s="78" t="s">
        <v>3996</v>
      </c>
      <c r="D42" s="79"/>
      <c r="E42" s="79"/>
      <c r="F42" s="78">
        <v>153.81100000000001</v>
      </c>
    </row>
    <row r="43" spans="1:6" ht="18.600000000000001">
      <c r="A43" s="76">
        <v>37</v>
      </c>
      <c r="B43" s="78" t="s">
        <v>3544</v>
      </c>
      <c r="C43" s="78" t="s">
        <v>3997</v>
      </c>
      <c r="D43" s="79"/>
      <c r="E43" s="79"/>
      <c r="F43" s="78">
        <v>192.12299999999999</v>
      </c>
    </row>
    <row r="44" spans="1:6" ht="15">
      <c r="A44" s="76">
        <v>38</v>
      </c>
      <c r="B44" s="78" t="s">
        <v>3545</v>
      </c>
      <c r="C44" s="78" t="s">
        <v>2186</v>
      </c>
      <c r="D44" s="79"/>
      <c r="E44" s="79"/>
      <c r="F44" s="78" t="s">
        <v>3803</v>
      </c>
    </row>
    <row r="45" spans="1:6" ht="18.600000000000001">
      <c r="A45" s="76">
        <v>39</v>
      </c>
      <c r="B45" s="78" t="s">
        <v>3546</v>
      </c>
      <c r="C45" s="78" t="s">
        <v>3998</v>
      </c>
      <c r="D45" s="79"/>
      <c r="E45" s="79"/>
      <c r="F45" s="78">
        <v>138.12100000000001</v>
      </c>
    </row>
    <row r="46" spans="1:6" ht="15">
      <c r="A46" s="76">
        <v>40</v>
      </c>
      <c r="B46" s="78" t="s">
        <v>3547</v>
      </c>
      <c r="C46" s="78" t="s">
        <v>2219</v>
      </c>
      <c r="D46" s="79"/>
      <c r="E46" s="79"/>
      <c r="F46" s="78">
        <v>127.91</v>
      </c>
    </row>
    <row r="47" spans="1:6" ht="15">
      <c r="A47" s="76">
        <v>41</v>
      </c>
      <c r="B47" s="78" t="s">
        <v>3548</v>
      </c>
      <c r="C47" s="78" t="s">
        <v>2203</v>
      </c>
      <c r="D47" s="79"/>
      <c r="E47" s="79"/>
      <c r="F47" s="78">
        <v>52.457000000000001</v>
      </c>
    </row>
    <row r="48" spans="1:6" ht="18.600000000000001">
      <c r="A48" s="76">
        <v>42</v>
      </c>
      <c r="B48" s="78" t="s">
        <v>3549</v>
      </c>
      <c r="C48" s="78" t="s">
        <v>3999</v>
      </c>
      <c r="D48" s="79"/>
      <c r="E48" s="79"/>
      <c r="F48" s="78">
        <v>159.68700000000001</v>
      </c>
    </row>
    <row r="49" spans="1:6" ht="18.600000000000001">
      <c r="A49" s="76">
        <v>43</v>
      </c>
      <c r="B49" s="78" t="s">
        <v>3550</v>
      </c>
      <c r="C49" s="78" t="s">
        <v>4000</v>
      </c>
      <c r="D49" s="79"/>
      <c r="E49" s="79"/>
      <c r="F49" s="78">
        <v>262.85500000000002</v>
      </c>
    </row>
    <row r="50" spans="1:6" ht="18.600000000000001">
      <c r="A50" s="76">
        <v>44</v>
      </c>
      <c r="B50" s="78" t="s">
        <v>3551</v>
      </c>
      <c r="C50" s="78" t="s">
        <v>4001</v>
      </c>
      <c r="D50" s="79"/>
      <c r="E50" s="79"/>
      <c r="F50" s="78">
        <v>82.034300000000002</v>
      </c>
    </row>
    <row r="51" spans="1:6" ht="18.600000000000001">
      <c r="A51" s="76">
        <v>45</v>
      </c>
      <c r="B51" s="78" t="s">
        <v>3552</v>
      </c>
      <c r="C51" s="78" t="s">
        <v>4002</v>
      </c>
      <c r="D51" s="79"/>
      <c r="E51" s="79"/>
      <c r="F51" s="78" t="s">
        <v>3804</v>
      </c>
    </row>
    <row r="52" spans="1:6" ht="18.600000000000001">
      <c r="A52" s="76">
        <v>46</v>
      </c>
      <c r="B52" s="78" t="s">
        <v>173</v>
      </c>
      <c r="C52" s="78" t="s">
        <v>4003</v>
      </c>
      <c r="D52" s="79" t="s">
        <v>172</v>
      </c>
      <c r="E52" s="79" t="s">
        <v>3831</v>
      </c>
      <c r="F52" s="78">
        <v>342.29649999999998</v>
      </c>
    </row>
    <row r="53" spans="1:6" ht="18.600000000000001">
      <c r="A53" s="76">
        <v>47</v>
      </c>
      <c r="B53" s="78" t="s">
        <v>167</v>
      </c>
      <c r="C53" s="78" t="s">
        <v>4004</v>
      </c>
      <c r="D53" s="79"/>
      <c r="E53" s="79"/>
      <c r="F53" s="78">
        <v>101.102</v>
      </c>
    </row>
    <row r="54" spans="1:6" ht="18.600000000000001">
      <c r="A54" s="76">
        <v>48</v>
      </c>
      <c r="B54" s="78" t="s">
        <v>3553</v>
      </c>
      <c r="C54" s="78" t="s">
        <v>4005</v>
      </c>
      <c r="D54" s="79"/>
      <c r="E54" s="79"/>
      <c r="F54" s="78">
        <v>96.085999999999999</v>
      </c>
    </row>
    <row r="55" spans="1:6" ht="18.600000000000001">
      <c r="A55" s="76">
        <v>49</v>
      </c>
      <c r="B55" s="78" t="s">
        <v>159</v>
      </c>
      <c r="C55" s="78" t="s">
        <v>4006</v>
      </c>
      <c r="D55" s="79"/>
      <c r="E55" s="79"/>
      <c r="F55" s="78">
        <v>53.488999999999997</v>
      </c>
    </row>
    <row r="56" spans="1:6" ht="18.600000000000001">
      <c r="A56" s="76">
        <v>50</v>
      </c>
      <c r="B56" s="78" t="s">
        <v>3554</v>
      </c>
      <c r="C56" s="78" t="s">
        <v>4007</v>
      </c>
      <c r="D56" s="79"/>
      <c r="E56" s="79"/>
      <c r="F56" s="78">
        <v>35.045999999999999</v>
      </c>
    </row>
    <row r="57" spans="1:6" ht="18.600000000000001">
      <c r="A57" s="76">
        <v>51</v>
      </c>
      <c r="B57" s="78" t="s">
        <v>3555</v>
      </c>
      <c r="C57" s="78" t="s">
        <v>4008</v>
      </c>
      <c r="D57" s="79"/>
      <c r="E57" s="79"/>
      <c r="F57" s="78">
        <v>164.08799999999999</v>
      </c>
    </row>
    <row r="58" spans="1:6" ht="30">
      <c r="A58" s="76">
        <v>52</v>
      </c>
      <c r="B58" s="78" t="s">
        <v>3556</v>
      </c>
      <c r="C58" s="78" t="s">
        <v>96</v>
      </c>
      <c r="D58" s="79" t="s">
        <v>3822</v>
      </c>
      <c r="E58" s="80" t="s">
        <v>3823</v>
      </c>
      <c r="F58" s="78">
        <v>56.077399999999997</v>
      </c>
    </row>
    <row r="59" spans="1:6" ht="15">
      <c r="A59" s="76">
        <v>53</v>
      </c>
      <c r="B59" s="78" t="s">
        <v>3557</v>
      </c>
      <c r="C59" s="78" t="s">
        <v>834</v>
      </c>
      <c r="D59" s="79"/>
      <c r="E59" s="79"/>
      <c r="F59" s="78">
        <v>28.01</v>
      </c>
    </row>
    <row r="60" spans="1:6" ht="18.600000000000001">
      <c r="A60" s="76">
        <v>54</v>
      </c>
      <c r="B60" s="78" t="s">
        <v>3558</v>
      </c>
      <c r="C60" s="78" t="s">
        <v>4009</v>
      </c>
      <c r="D60" s="79"/>
      <c r="E60" s="79"/>
      <c r="F60" s="78">
        <v>70.900000000000006</v>
      </c>
    </row>
    <row r="61" spans="1:6" ht="18.600000000000001">
      <c r="A61" s="76">
        <v>55</v>
      </c>
      <c r="B61" s="78" t="s">
        <v>29</v>
      </c>
      <c r="C61" s="78" t="s">
        <v>4010</v>
      </c>
      <c r="D61" s="79"/>
      <c r="E61" s="79"/>
      <c r="F61" s="78">
        <v>94.11</v>
      </c>
    </row>
    <row r="62" spans="1:6" ht="18.600000000000001">
      <c r="A62" s="76">
        <v>56</v>
      </c>
      <c r="B62" s="78" t="s">
        <v>3559</v>
      </c>
      <c r="C62" s="78" t="s">
        <v>4011</v>
      </c>
      <c r="D62" s="79"/>
      <c r="E62" s="79"/>
      <c r="F62" s="78">
        <v>34.014699999999998</v>
      </c>
    </row>
    <row r="63" spans="1:6" ht="17.399999999999999">
      <c r="A63" s="76">
        <v>57</v>
      </c>
      <c r="B63" s="78" t="s">
        <v>3560</v>
      </c>
      <c r="C63" s="78" t="s">
        <v>7171</v>
      </c>
      <c r="D63" s="79"/>
      <c r="E63" s="79"/>
      <c r="F63" s="78">
        <v>17.007000000000001</v>
      </c>
    </row>
    <row r="64" spans="1:6" ht="18.600000000000001">
      <c r="A64" s="76">
        <v>58</v>
      </c>
      <c r="B64" s="78" t="s">
        <v>3561</v>
      </c>
      <c r="C64" s="78" t="s">
        <v>4012</v>
      </c>
      <c r="D64" s="79"/>
      <c r="E64" s="79"/>
      <c r="F64" s="78">
        <v>95.210999999999999</v>
      </c>
    </row>
    <row r="65" spans="1:6" ht="18.600000000000001">
      <c r="A65" s="76">
        <v>59</v>
      </c>
      <c r="B65" s="78" t="s">
        <v>117</v>
      </c>
      <c r="C65" s="78" t="s">
        <v>3986</v>
      </c>
      <c r="D65" s="79"/>
      <c r="E65" s="79"/>
      <c r="F65" s="78">
        <v>58.319699999999997</v>
      </c>
    </row>
    <row r="66" spans="1:6" ht="15">
      <c r="A66" s="76">
        <v>60</v>
      </c>
      <c r="B66" s="78" t="s">
        <v>164</v>
      </c>
      <c r="C66" s="78" t="s">
        <v>165</v>
      </c>
      <c r="D66" s="79"/>
      <c r="E66" s="79"/>
      <c r="F66" s="78">
        <v>74.551299999999998</v>
      </c>
    </row>
    <row r="67" spans="1:6" ht="15">
      <c r="A67" s="76">
        <v>61</v>
      </c>
      <c r="B67" s="78" t="s">
        <v>3562</v>
      </c>
      <c r="C67" s="78" t="s">
        <v>3563</v>
      </c>
      <c r="D67" s="79"/>
      <c r="E67" s="79"/>
      <c r="F67" s="78">
        <v>166.00280000000001</v>
      </c>
    </row>
    <row r="68" spans="1:6" ht="18.600000000000001">
      <c r="A68" s="76">
        <v>62</v>
      </c>
      <c r="B68" s="78" t="s">
        <v>3564</v>
      </c>
      <c r="C68" s="78" t="s">
        <v>4013</v>
      </c>
      <c r="D68" s="79"/>
      <c r="E68" s="79"/>
      <c r="F68" s="78">
        <v>64.066000000000003</v>
      </c>
    </row>
    <row r="69" spans="1:6" ht="18.600000000000001">
      <c r="A69" s="76">
        <v>63</v>
      </c>
      <c r="B69" s="78" t="s">
        <v>3565</v>
      </c>
      <c r="C69" s="78" t="s">
        <v>4014</v>
      </c>
      <c r="D69" s="79"/>
      <c r="E69" s="79"/>
      <c r="F69" s="78">
        <v>92.09</v>
      </c>
    </row>
    <row r="70" spans="1:6" ht="18.600000000000001">
      <c r="A70" s="76">
        <v>64</v>
      </c>
      <c r="B70" s="78" t="s">
        <v>3528</v>
      </c>
      <c r="C70" s="78" t="s">
        <v>3978</v>
      </c>
      <c r="D70" s="79" t="s">
        <v>119</v>
      </c>
      <c r="E70" s="79" t="s">
        <v>3824</v>
      </c>
      <c r="F70" s="78">
        <v>132.13999999999999</v>
      </c>
    </row>
    <row r="71" spans="1:6" ht="18.600000000000001">
      <c r="A71" s="76">
        <v>65</v>
      </c>
      <c r="B71" s="78" t="s">
        <v>3566</v>
      </c>
      <c r="C71" s="78" t="s">
        <v>4015</v>
      </c>
      <c r="D71" s="79"/>
      <c r="E71" s="79"/>
      <c r="F71" s="78">
        <v>261.33699999999999</v>
      </c>
    </row>
    <row r="72" spans="1:6" ht="18.600000000000001">
      <c r="A72" s="76">
        <v>66</v>
      </c>
      <c r="B72" s="78" t="s">
        <v>3567</v>
      </c>
      <c r="C72" s="78" t="s">
        <v>4016</v>
      </c>
      <c r="D72" s="79"/>
      <c r="E72" s="79"/>
      <c r="F72" s="78">
        <v>158.16999999999999</v>
      </c>
    </row>
    <row r="73" spans="1:6" ht="18.600000000000001">
      <c r="A73" s="76">
        <v>67</v>
      </c>
      <c r="B73" s="78" t="s">
        <v>3568</v>
      </c>
      <c r="C73" s="78" t="s">
        <v>3990</v>
      </c>
      <c r="D73" s="79"/>
      <c r="E73" s="79"/>
      <c r="F73" s="78">
        <v>82.07</v>
      </c>
    </row>
    <row r="74" spans="1:6" ht="18.600000000000001">
      <c r="A74" s="76">
        <v>68</v>
      </c>
      <c r="B74" s="78" t="s">
        <v>3569</v>
      </c>
      <c r="C74" s="78" t="s">
        <v>3999</v>
      </c>
      <c r="D74" s="79"/>
      <c r="E74" s="79"/>
      <c r="F74" s="78">
        <v>159.69</v>
      </c>
    </row>
    <row r="75" spans="1:6" ht="18.600000000000001">
      <c r="A75" s="76">
        <v>69</v>
      </c>
      <c r="B75" s="78" t="s">
        <v>138</v>
      </c>
      <c r="C75" s="78" t="s">
        <v>4017</v>
      </c>
      <c r="D75" s="79"/>
      <c r="E75" s="79"/>
      <c r="F75" s="78">
        <v>138.20500000000001</v>
      </c>
    </row>
    <row r="76" spans="1:6" ht="15">
      <c r="A76" s="76">
        <v>70</v>
      </c>
      <c r="B76" s="78" t="s">
        <v>3570</v>
      </c>
      <c r="C76" s="78" t="s">
        <v>211</v>
      </c>
      <c r="D76" s="79"/>
      <c r="E76" s="79"/>
      <c r="F76" s="78" t="s">
        <v>3805</v>
      </c>
    </row>
    <row r="77" spans="1:6" ht="15">
      <c r="A77" s="76">
        <v>71</v>
      </c>
      <c r="B77" s="78" t="s">
        <v>3571</v>
      </c>
      <c r="C77" s="78" t="s">
        <v>2637</v>
      </c>
      <c r="D77" s="79"/>
      <c r="E77" s="79"/>
      <c r="F77" s="78">
        <v>149.89400000000001</v>
      </c>
    </row>
    <row r="78" spans="1:6" ht="18.600000000000001">
      <c r="A78" s="76">
        <v>72</v>
      </c>
      <c r="B78" s="78" t="s">
        <v>3572</v>
      </c>
      <c r="C78" s="78" t="s">
        <v>4018</v>
      </c>
      <c r="D78" s="79"/>
      <c r="E78" s="79"/>
      <c r="F78" s="78">
        <v>61.978900000000003</v>
      </c>
    </row>
    <row r="79" spans="1:6" ht="18.600000000000001">
      <c r="A79" s="76">
        <v>73</v>
      </c>
      <c r="B79" s="78" t="s">
        <v>3573</v>
      </c>
      <c r="C79" s="78" t="s">
        <v>4019</v>
      </c>
      <c r="D79" s="79"/>
      <c r="E79" s="79"/>
      <c r="F79" s="78">
        <v>78.045199999999994</v>
      </c>
    </row>
    <row r="80" spans="1:6" ht="18.600000000000001">
      <c r="A80" s="76">
        <v>74</v>
      </c>
      <c r="B80" s="78" t="s">
        <v>173</v>
      </c>
      <c r="C80" s="78" t="s">
        <v>4003</v>
      </c>
      <c r="D80" s="79"/>
      <c r="E80" s="79"/>
      <c r="F80" s="78">
        <v>342.3</v>
      </c>
    </row>
    <row r="81" spans="1:6" ht="18.600000000000001">
      <c r="A81" s="76">
        <v>75</v>
      </c>
      <c r="B81" s="78" t="s">
        <v>3574</v>
      </c>
      <c r="C81" s="78" t="s">
        <v>4020</v>
      </c>
      <c r="D81" s="79"/>
      <c r="E81" s="79"/>
      <c r="F81" s="78">
        <v>189.38800000000001</v>
      </c>
    </row>
    <row r="82" spans="1:6" ht="18.600000000000001">
      <c r="A82" s="76">
        <v>76</v>
      </c>
      <c r="B82" s="78" t="s">
        <v>3575</v>
      </c>
      <c r="C82" s="78" t="s">
        <v>3991</v>
      </c>
      <c r="D82" s="79"/>
      <c r="E82" s="79"/>
      <c r="F82" s="78">
        <v>342.15</v>
      </c>
    </row>
    <row r="83" spans="1:6" ht="18.600000000000001">
      <c r="A83" s="76">
        <v>77</v>
      </c>
      <c r="B83" s="78" t="s">
        <v>3576</v>
      </c>
      <c r="C83" s="78" t="s">
        <v>4021</v>
      </c>
      <c r="D83" s="79"/>
      <c r="E83" s="79"/>
      <c r="F83" s="78">
        <v>318.32</v>
      </c>
    </row>
    <row r="84" spans="1:6" ht="18.600000000000001">
      <c r="A84" s="76">
        <v>78</v>
      </c>
      <c r="B84" s="78" t="s">
        <v>3577</v>
      </c>
      <c r="C84" s="78" t="s">
        <v>4022</v>
      </c>
      <c r="D84" s="79"/>
      <c r="E84" s="79"/>
      <c r="F84" s="78">
        <v>148.31299999999999</v>
      </c>
    </row>
    <row r="85" spans="1:6" ht="18.600000000000001">
      <c r="A85" s="76">
        <v>79</v>
      </c>
      <c r="B85" s="78" t="s">
        <v>144</v>
      </c>
      <c r="C85" s="78" t="s">
        <v>4023</v>
      </c>
      <c r="D85" s="79" t="s">
        <v>3829</v>
      </c>
      <c r="E85" s="79" t="s">
        <v>3832</v>
      </c>
      <c r="F85" s="78">
        <v>60.082999999999998</v>
      </c>
    </row>
    <row r="86" spans="1:6" ht="18.600000000000001">
      <c r="A86" s="76">
        <v>80</v>
      </c>
      <c r="B86" s="78" t="s">
        <v>3578</v>
      </c>
      <c r="C86" s="78" t="s">
        <v>4024</v>
      </c>
      <c r="D86" s="79"/>
      <c r="E86" s="79"/>
      <c r="F86" s="78">
        <v>58.08</v>
      </c>
    </row>
    <row r="87" spans="1:6" ht="18.600000000000001">
      <c r="A87" s="76">
        <v>81</v>
      </c>
      <c r="B87" s="78" t="s">
        <v>3579</v>
      </c>
      <c r="C87" s="78" t="s">
        <v>4025</v>
      </c>
      <c r="D87" s="79"/>
      <c r="E87" s="79"/>
      <c r="F87" s="78">
        <v>110.11</v>
      </c>
    </row>
    <row r="88" spans="1:6" ht="18.600000000000001">
      <c r="A88" s="76">
        <v>82</v>
      </c>
      <c r="B88" s="78" t="s">
        <v>3580</v>
      </c>
      <c r="C88" s="78" t="s">
        <v>4026</v>
      </c>
      <c r="D88" s="79"/>
      <c r="E88" s="79"/>
      <c r="F88" s="78">
        <v>79.099999999999994</v>
      </c>
    </row>
    <row r="89" spans="1:6" ht="18.600000000000001">
      <c r="A89" s="76">
        <v>83</v>
      </c>
      <c r="B89" s="78" t="s">
        <v>3581</v>
      </c>
      <c r="C89" s="78" t="s">
        <v>4027</v>
      </c>
      <c r="D89" s="79"/>
      <c r="E89" s="79"/>
      <c r="F89" s="78">
        <v>77.082999999999998</v>
      </c>
    </row>
    <row r="90" spans="1:6" ht="18.600000000000001">
      <c r="A90" s="76">
        <v>84</v>
      </c>
      <c r="B90" s="78" t="s">
        <v>3582</v>
      </c>
      <c r="C90" s="78" t="s">
        <v>4028</v>
      </c>
      <c r="D90" s="79"/>
      <c r="E90" s="79"/>
      <c r="F90" s="78">
        <v>106.16</v>
      </c>
    </row>
    <row r="91" spans="1:6" ht="18.600000000000001">
      <c r="A91" s="76">
        <v>85</v>
      </c>
      <c r="B91" s="78" t="s">
        <v>3583</v>
      </c>
      <c r="C91" s="78" t="s">
        <v>4029</v>
      </c>
      <c r="D91" s="79"/>
      <c r="E91" s="79"/>
      <c r="F91" s="78">
        <v>233.38</v>
      </c>
    </row>
    <row r="92" spans="1:6" ht="18.600000000000001">
      <c r="A92" s="76">
        <v>86</v>
      </c>
      <c r="B92" s="78" t="s">
        <v>3584</v>
      </c>
      <c r="C92" s="78" t="s">
        <v>4030</v>
      </c>
      <c r="D92" s="79"/>
      <c r="E92" s="79"/>
      <c r="F92" s="78">
        <v>78.11</v>
      </c>
    </row>
    <row r="93" spans="1:6" ht="19.2">
      <c r="A93" s="76">
        <v>87</v>
      </c>
      <c r="B93" s="78" t="s">
        <v>3585</v>
      </c>
      <c r="C93" s="78" t="s">
        <v>7170</v>
      </c>
      <c r="D93" s="79"/>
      <c r="E93" s="79"/>
      <c r="F93" s="78">
        <v>61.015999999999998</v>
      </c>
    </row>
    <row r="94" spans="1:6" ht="19.2">
      <c r="A94" s="76">
        <v>88</v>
      </c>
      <c r="B94" s="78" t="s">
        <v>3586</v>
      </c>
      <c r="C94" s="78" t="s">
        <v>7169</v>
      </c>
      <c r="D94" s="79"/>
      <c r="E94" s="79"/>
      <c r="F94" s="78">
        <v>15.992000000000001</v>
      </c>
    </row>
    <row r="95" spans="1:6" ht="18.600000000000001">
      <c r="A95" s="76">
        <v>89</v>
      </c>
      <c r="B95" s="78" t="s">
        <v>3587</v>
      </c>
      <c r="C95" s="78" t="s">
        <v>4031</v>
      </c>
      <c r="D95" s="79"/>
      <c r="E95" s="79"/>
      <c r="F95" s="78">
        <v>72.106999999999999</v>
      </c>
    </row>
    <row r="96" spans="1:6" ht="17.399999999999999">
      <c r="A96" s="76">
        <v>90</v>
      </c>
      <c r="B96" s="78" t="s">
        <v>3588</v>
      </c>
      <c r="C96" s="78" t="s">
        <v>7168</v>
      </c>
      <c r="D96" s="79"/>
      <c r="E96" s="79"/>
      <c r="F96" s="78">
        <v>26.02</v>
      </c>
    </row>
    <row r="97" spans="1:6" ht="18.600000000000001">
      <c r="A97" s="76">
        <v>91</v>
      </c>
      <c r="B97" s="78" t="s">
        <v>3589</v>
      </c>
      <c r="C97" s="78" t="s">
        <v>4032</v>
      </c>
      <c r="D97" s="79"/>
      <c r="E97" s="79"/>
      <c r="F97" s="78">
        <v>163.38</v>
      </c>
    </row>
    <row r="98" spans="1:6" ht="18.600000000000001">
      <c r="A98" s="76">
        <v>92</v>
      </c>
      <c r="B98" s="78" t="s">
        <v>3590</v>
      </c>
      <c r="C98" s="78" t="s">
        <v>4033</v>
      </c>
      <c r="D98" s="79" t="s">
        <v>3816</v>
      </c>
      <c r="E98" s="79" t="s">
        <v>3817</v>
      </c>
      <c r="F98" s="78">
        <v>120.361</v>
      </c>
    </row>
    <row r="99" spans="1:6" ht="18.600000000000001">
      <c r="A99" s="76">
        <v>93</v>
      </c>
      <c r="B99" s="78" t="s">
        <v>3591</v>
      </c>
      <c r="C99" s="78" t="s">
        <v>4034</v>
      </c>
      <c r="D99" s="79"/>
      <c r="E99" s="79"/>
      <c r="F99" s="78">
        <v>32.04</v>
      </c>
    </row>
    <row r="100" spans="1:6" ht="18.600000000000001">
      <c r="A100" s="76">
        <v>94</v>
      </c>
      <c r="B100" s="78" t="s">
        <v>3537</v>
      </c>
      <c r="C100" s="78" t="s">
        <v>3988</v>
      </c>
      <c r="D100" s="79"/>
      <c r="E100" s="79"/>
      <c r="F100" s="78">
        <v>46.005499999999998</v>
      </c>
    </row>
    <row r="101" spans="1:6" ht="30">
      <c r="A101" s="76">
        <v>95</v>
      </c>
      <c r="B101" s="78" t="s">
        <v>3252</v>
      </c>
      <c r="C101" s="78" t="s">
        <v>2734</v>
      </c>
      <c r="D101" s="79"/>
      <c r="E101" s="79"/>
      <c r="F101" s="78" t="s">
        <v>3806</v>
      </c>
    </row>
    <row r="102" spans="1:6" ht="18.600000000000001">
      <c r="A102" s="76">
        <v>96</v>
      </c>
      <c r="B102" s="78" t="s">
        <v>3592</v>
      </c>
      <c r="C102" s="78" t="s">
        <v>4035</v>
      </c>
      <c r="D102" s="79"/>
      <c r="E102" s="79"/>
      <c r="F102" s="78">
        <v>319.85000000000002</v>
      </c>
    </row>
    <row r="103" spans="1:6" ht="18.600000000000001">
      <c r="A103" s="76">
        <v>97</v>
      </c>
      <c r="B103" s="78" t="s">
        <v>3593</v>
      </c>
      <c r="C103" s="78" t="s">
        <v>4036</v>
      </c>
      <c r="D103" s="79"/>
      <c r="E103" s="79"/>
      <c r="F103" s="78">
        <v>126.04300000000001</v>
      </c>
    </row>
    <row r="104" spans="1:6" ht="18.600000000000001">
      <c r="A104" s="76">
        <v>98</v>
      </c>
      <c r="B104" s="78" t="s">
        <v>3594</v>
      </c>
      <c r="C104" s="78" t="s">
        <v>4037</v>
      </c>
      <c r="D104" s="79"/>
      <c r="E104" s="79"/>
      <c r="F104" s="78">
        <v>80.057000000000002</v>
      </c>
    </row>
    <row r="105" spans="1:6" ht="18.600000000000001">
      <c r="A105" s="76">
        <v>99</v>
      </c>
      <c r="B105" s="78" t="s">
        <v>3595</v>
      </c>
      <c r="C105" s="78" t="s">
        <v>4038</v>
      </c>
      <c r="D105" s="79"/>
      <c r="E105" s="79"/>
      <c r="F105" s="78">
        <v>121.95099999999999</v>
      </c>
    </row>
    <row r="106" spans="1:6" ht="18.600000000000001">
      <c r="A106" s="76">
        <v>100</v>
      </c>
      <c r="B106" s="78" t="s">
        <v>3596</v>
      </c>
      <c r="C106" s="78" t="s">
        <v>4039</v>
      </c>
      <c r="D106" s="79"/>
      <c r="E106" s="79"/>
      <c r="F106" s="78">
        <v>284.48399999999998</v>
      </c>
    </row>
    <row r="107" spans="1:6" ht="18.600000000000001">
      <c r="A107" s="76">
        <v>101</v>
      </c>
      <c r="B107" s="78" t="s">
        <v>3597</v>
      </c>
      <c r="C107" s="78" t="s">
        <v>4040</v>
      </c>
      <c r="D107" s="79"/>
      <c r="E107" s="79"/>
      <c r="F107" s="78">
        <v>44.012999999999998</v>
      </c>
    </row>
    <row r="108" spans="1:6" ht="15">
      <c r="A108" s="76">
        <v>102</v>
      </c>
      <c r="B108" s="78" t="s">
        <v>3557</v>
      </c>
      <c r="C108" s="78" t="s">
        <v>834</v>
      </c>
      <c r="D108" s="79"/>
      <c r="E108" s="79"/>
      <c r="F108" s="78">
        <v>28.01</v>
      </c>
    </row>
    <row r="109" spans="1:6" ht="18.600000000000001">
      <c r="A109" s="76">
        <v>103</v>
      </c>
      <c r="B109" s="78" t="s">
        <v>3529</v>
      </c>
      <c r="C109" s="78" t="s">
        <v>3979</v>
      </c>
      <c r="D109" s="79"/>
      <c r="E109" s="79"/>
      <c r="F109" s="78">
        <v>62.03</v>
      </c>
    </row>
    <row r="110" spans="1:6" ht="18.600000000000001">
      <c r="A110" s="76">
        <v>104</v>
      </c>
      <c r="B110" s="78" t="s">
        <v>3535</v>
      </c>
      <c r="C110" s="78" t="s">
        <v>3985</v>
      </c>
      <c r="D110" s="79"/>
      <c r="E110" s="79"/>
      <c r="F110" s="78">
        <v>105.9888</v>
      </c>
    </row>
    <row r="111" spans="1:6" ht="18.600000000000001">
      <c r="A111" s="76">
        <v>105</v>
      </c>
      <c r="B111" s="78" t="s">
        <v>3598</v>
      </c>
      <c r="C111" s="78" t="s">
        <v>4041</v>
      </c>
      <c r="D111" s="79"/>
      <c r="E111" s="79"/>
      <c r="F111" s="78">
        <v>233.38</v>
      </c>
    </row>
    <row r="112" spans="1:6" ht="18.600000000000001">
      <c r="A112" s="76">
        <v>106</v>
      </c>
      <c r="B112" s="78" t="s">
        <v>3599</v>
      </c>
      <c r="C112" s="78" t="s">
        <v>4042</v>
      </c>
      <c r="D112" s="79"/>
      <c r="E112" s="79"/>
      <c r="F112" s="78">
        <v>41.052999999999997</v>
      </c>
    </row>
    <row r="113" spans="1:6" ht="18.600000000000001">
      <c r="A113" s="76">
        <v>107</v>
      </c>
      <c r="B113" s="78" t="s">
        <v>3600</v>
      </c>
      <c r="C113" s="78" t="s">
        <v>4043</v>
      </c>
      <c r="D113" s="79"/>
      <c r="E113" s="79"/>
      <c r="F113" s="78">
        <v>90.03</v>
      </c>
    </row>
    <row r="114" spans="1:6" ht="18.600000000000001">
      <c r="A114" s="76">
        <v>108</v>
      </c>
      <c r="B114" s="78" t="s">
        <v>3601</v>
      </c>
      <c r="C114" s="78" t="s">
        <v>4044</v>
      </c>
      <c r="D114" s="79"/>
      <c r="E114" s="79"/>
      <c r="F114" s="78">
        <v>294.185</v>
      </c>
    </row>
    <row r="115" spans="1:6" ht="18.600000000000001">
      <c r="A115" s="76">
        <v>109</v>
      </c>
      <c r="B115" s="78" t="s">
        <v>3602</v>
      </c>
      <c r="C115" s="78" t="s">
        <v>3998</v>
      </c>
      <c r="D115" s="79"/>
      <c r="E115" s="79"/>
      <c r="F115" s="78">
        <v>138.12100000000001</v>
      </c>
    </row>
    <row r="116" spans="1:6" ht="15">
      <c r="A116" s="76">
        <v>110</v>
      </c>
      <c r="B116" s="78" t="s">
        <v>3603</v>
      </c>
      <c r="C116" s="78" t="s">
        <v>2616</v>
      </c>
      <c r="D116" s="79"/>
      <c r="E116" s="79"/>
      <c r="F116" s="78">
        <v>102.89400000000001</v>
      </c>
    </row>
    <row r="117" spans="1:6" ht="15">
      <c r="A117" s="76">
        <v>111</v>
      </c>
      <c r="B117" s="78" t="s">
        <v>8</v>
      </c>
      <c r="C117" s="78" t="s">
        <v>3604</v>
      </c>
      <c r="D117" s="79" t="s">
        <v>3715</v>
      </c>
      <c r="E117" s="79" t="s">
        <v>3833</v>
      </c>
      <c r="F117" s="78">
        <v>74.438999999999993</v>
      </c>
    </row>
    <row r="118" spans="1:6" ht="18.600000000000001">
      <c r="A118" s="76">
        <v>112</v>
      </c>
      <c r="B118" s="78" t="s">
        <v>3605</v>
      </c>
      <c r="C118" s="78" t="s">
        <v>4045</v>
      </c>
      <c r="D118" s="79"/>
      <c r="E118" s="79"/>
      <c r="F118" s="78">
        <v>183.48</v>
      </c>
    </row>
    <row r="119" spans="1:6" ht="18.600000000000001">
      <c r="A119" s="76">
        <v>113</v>
      </c>
      <c r="B119" s="78" t="s">
        <v>3606</v>
      </c>
      <c r="C119" s="78" t="s">
        <v>4046</v>
      </c>
      <c r="D119" s="79"/>
      <c r="E119" s="79"/>
      <c r="F119" s="78">
        <v>136.286</v>
      </c>
    </row>
    <row r="120" spans="1:6" ht="18.600000000000001">
      <c r="A120" s="76">
        <v>114</v>
      </c>
      <c r="B120" s="78" t="s">
        <v>3607</v>
      </c>
      <c r="C120" s="78" t="s">
        <v>4047</v>
      </c>
      <c r="D120" s="79"/>
      <c r="E120" s="79"/>
      <c r="F120" s="78">
        <v>99.424000000000007</v>
      </c>
    </row>
    <row r="121" spans="1:6" ht="18.600000000000001">
      <c r="A121" s="76">
        <v>115</v>
      </c>
      <c r="B121" s="78" t="s">
        <v>3608</v>
      </c>
      <c r="C121" s="78" t="s">
        <v>4048</v>
      </c>
      <c r="D121" s="79"/>
      <c r="E121" s="79"/>
      <c r="F121" s="78">
        <v>84.313000000000002</v>
      </c>
    </row>
    <row r="122" spans="1:6" ht="18.600000000000001">
      <c r="A122" s="76">
        <v>116</v>
      </c>
      <c r="B122" s="78" t="s">
        <v>3609</v>
      </c>
      <c r="C122" s="78" t="s">
        <v>4049</v>
      </c>
      <c r="D122" s="79"/>
      <c r="E122" s="79"/>
      <c r="F122" s="78">
        <v>122.545</v>
      </c>
    </row>
    <row r="123" spans="1:6" ht="18.600000000000001">
      <c r="A123" s="76">
        <v>117</v>
      </c>
      <c r="B123" s="78" t="s">
        <v>3610</v>
      </c>
      <c r="C123" s="78" t="s">
        <v>4050</v>
      </c>
      <c r="D123" s="79"/>
      <c r="E123" s="79"/>
      <c r="F123" s="78">
        <v>32.045200000000001</v>
      </c>
    </row>
    <row r="124" spans="1:6" ht="18.600000000000001">
      <c r="A124" s="76">
        <v>118</v>
      </c>
      <c r="B124" s="78" t="s">
        <v>3611</v>
      </c>
      <c r="C124" s="78" t="s">
        <v>4051</v>
      </c>
      <c r="D124" s="79"/>
      <c r="E124" s="79"/>
      <c r="F124" s="78">
        <v>176.12</v>
      </c>
    </row>
    <row r="125" spans="1:6" ht="18.600000000000001">
      <c r="A125" s="76">
        <v>119</v>
      </c>
      <c r="B125" s="78" t="s">
        <v>3612</v>
      </c>
      <c r="C125" s="78" t="s">
        <v>4052</v>
      </c>
      <c r="D125" s="79"/>
      <c r="E125" s="79"/>
      <c r="F125" s="78">
        <v>122.12</v>
      </c>
    </row>
    <row r="126" spans="1:6" ht="18.600000000000001">
      <c r="A126" s="76">
        <v>120</v>
      </c>
      <c r="B126" s="78" t="s">
        <v>3613</v>
      </c>
      <c r="C126" s="78" t="s">
        <v>4025</v>
      </c>
      <c r="D126" s="79"/>
      <c r="E126" s="79"/>
      <c r="F126" s="78">
        <v>110.1</v>
      </c>
    </row>
    <row r="127" spans="1:6" ht="18.600000000000001">
      <c r="A127" s="76">
        <v>121</v>
      </c>
      <c r="B127" s="78" t="s">
        <v>3270</v>
      </c>
      <c r="C127" s="78" t="s">
        <v>4009</v>
      </c>
      <c r="D127" s="79"/>
      <c r="E127" s="79"/>
      <c r="F127" s="78" t="s">
        <v>3807</v>
      </c>
    </row>
    <row r="128" spans="1:6" ht="18.600000000000001">
      <c r="A128" s="76">
        <v>122</v>
      </c>
      <c r="B128" s="78" t="s">
        <v>3541</v>
      </c>
      <c r="C128" s="78" t="s">
        <v>3993</v>
      </c>
      <c r="D128" s="79"/>
      <c r="E128" s="79"/>
      <c r="F128" s="78">
        <v>80.043000000000006</v>
      </c>
    </row>
    <row r="129" spans="1:6" ht="18.600000000000001">
      <c r="A129" s="76">
        <v>123</v>
      </c>
      <c r="B129" s="78" t="s">
        <v>3542</v>
      </c>
      <c r="C129" s="78" t="s">
        <v>3994</v>
      </c>
      <c r="D129" s="79"/>
      <c r="E129" s="79"/>
      <c r="F129" s="78">
        <v>132.05600000000001</v>
      </c>
    </row>
    <row r="130" spans="1:6" ht="18.600000000000001">
      <c r="A130" s="76">
        <v>124</v>
      </c>
      <c r="B130" s="78" t="s">
        <v>3543</v>
      </c>
      <c r="C130" s="78" t="s">
        <v>3996</v>
      </c>
      <c r="D130" s="79"/>
      <c r="E130" s="79"/>
      <c r="F130" s="78">
        <v>153.82</v>
      </c>
    </row>
    <row r="131" spans="1:6" ht="18.600000000000001">
      <c r="A131" s="76">
        <v>125</v>
      </c>
      <c r="B131" s="78" t="s">
        <v>3533</v>
      </c>
      <c r="C131" s="78" t="s">
        <v>3983</v>
      </c>
      <c r="D131" s="79"/>
      <c r="E131" s="79"/>
      <c r="F131" s="78">
        <v>47.012999999999998</v>
      </c>
    </row>
    <row r="132" spans="1:6" ht="18.600000000000001">
      <c r="A132" s="76">
        <v>126</v>
      </c>
      <c r="B132" s="78" t="s">
        <v>3614</v>
      </c>
      <c r="C132" s="78" t="s">
        <v>4053</v>
      </c>
      <c r="D132" s="79"/>
      <c r="E132" s="79"/>
      <c r="F132" s="78">
        <v>116.072</v>
      </c>
    </row>
    <row r="133" spans="1:6" ht="18.600000000000001">
      <c r="A133" s="76">
        <v>129</v>
      </c>
      <c r="B133" s="78" t="s">
        <v>3615</v>
      </c>
      <c r="C133" s="78" t="s">
        <v>4054</v>
      </c>
      <c r="D133" s="79"/>
      <c r="E133" s="79"/>
      <c r="F133" s="78">
        <v>190.107</v>
      </c>
    </row>
    <row r="134" spans="1:6" ht="15">
      <c r="A134" s="76">
        <v>130</v>
      </c>
      <c r="B134" s="78" t="s">
        <v>3616</v>
      </c>
      <c r="C134" s="78" t="s">
        <v>3604</v>
      </c>
      <c r="D134" s="79"/>
      <c r="E134" s="79"/>
      <c r="F134" s="78">
        <v>74.438999999999993</v>
      </c>
    </row>
    <row r="135" spans="1:6" ht="18.600000000000001">
      <c r="A135" s="76">
        <v>131</v>
      </c>
      <c r="B135" s="78" t="s">
        <v>3617</v>
      </c>
      <c r="C135" s="78" t="s">
        <v>4055</v>
      </c>
      <c r="D135" s="79"/>
      <c r="E135" s="79"/>
      <c r="F135" s="78">
        <v>59.067999999999998</v>
      </c>
    </row>
    <row r="136" spans="1:6" ht="18.600000000000001">
      <c r="A136" s="76">
        <v>132</v>
      </c>
      <c r="B136" s="78" t="s">
        <v>3608</v>
      </c>
      <c r="C136" s="78" t="s">
        <v>4048</v>
      </c>
      <c r="D136" s="79"/>
      <c r="E136" s="79"/>
      <c r="F136" s="78">
        <v>84.313900000000004</v>
      </c>
    </row>
    <row r="137" spans="1:6" ht="18.600000000000001">
      <c r="A137" s="76">
        <v>133</v>
      </c>
      <c r="B137" s="78" t="s">
        <v>3618</v>
      </c>
      <c r="C137" s="78" t="s">
        <v>7167</v>
      </c>
      <c r="D137" s="79"/>
      <c r="E137" s="79"/>
      <c r="F137" s="78">
        <v>122.062</v>
      </c>
    </row>
    <row r="138" spans="1:6" ht="19.2">
      <c r="A138" s="76">
        <v>134</v>
      </c>
      <c r="B138" s="78" t="s">
        <v>3619</v>
      </c>
      <c r="C138" s="78" t="s">
        <v>7166</v>
      </c>
      <c r="D138" s="79"/>
      <c r="E138" s="79"/>
      <c r="F138" s="78">
        <v>46.005000000000003</v>
      </c>
    </row>
    <row r="139" spans="1:6" ht="17.399999999999999">
      <c r="A139" s="76">
        <v>135</v>
      </c>
      <c r="B139" s="78" t="s">
        <v>3560</v>
      </c>
      <c r="C139" s="78" t="s">
        <v>7165</v>
      </c>
      <c r="D139" s="79"/>
      <c r="E139" s="79"/>
      <c r="F139" s="78">
        <v>17.007000000000001</v>
      </c>
    </row>
    <row r="140" spans="1:6" ht="19.2">
      <c r="A140" s="76">
        <v>136</v>
      </c>
      <c r="B140" s="78" t="s">
        <v>3620</v>
      </c>
      <c r="C140" s="78" t="s">
        <v>7164</v>
      </c>
      <c r="D140" s="79"/>
      <c r="E140" s="79"/>
      <c r="F140" s="78">
        <v>94.971400000000003</v>
      </c>
    </row>
    <row r="141" spans="1:6" ht="18.600000000000001">
      <c r="A141" s="76">
        <v>137</v>
      </c>
      <c r="B141" s="78" t="s">
        <v>3621</v>
      </c>
      <c r="C141" s="78" t="s">
        <v>4056</v>
      </c>
      <c r="D141" s="79"/>
      <c r="E141" s="79"/>
      <c r="F141" s="78">
        <v>84.93</v>
      </c>
    </row>
    <row r="142" spans="1:6" ht="18.600000000000001">
      <c r="A142" s="76">
        <v>138</v>
      </c>
      <c r="B142" s="78" t="s">
        <v>3622</v>
      </c>
      <c r="C142" s="78" t="s">
        <v>4057</v>
      </c>
      <c r="D142" s="79"/>
      <c r="E142" s="79"/>
      <c r="F142" s="78">
        <v>76.13</v>
      </c>
    </row>
    <row r="143" spans="1:6" ht="18.600000000000001">
      <c r="A143" s="76">
        <v>139</v>
      </c>
      <c r="B143" s="78" t="s">
        <v>3623</v>
      </c>
      <c r="C143" s="78" t="s">
        <v>4058</v>
      </c>
      <c r="D143" s="79"/>
      <c r="E143" s="79"/>
      <c r="F143" s="78">
        <v>194.18899999999999</v>
      </c>
    </row>
    <row r="144" spans="1:6" ht="18.600000000000001">
      <c r="A144" s="76">
        <v>140</v>
      </c>
      <c r="B144" s="78" t="s">
        <v>3624</v>
      </c>
      <c r="C144" s="78" t="s">
        <v>4059</v>
      </c>
      <c r="D144" s="79" t="s">
        <v>187</v>
      </c>
      <c r="E144" s="79" t="s">
        <v>3825</v>
      </c>
      <c r="F144" s="78">
        <v>161.43600000000001</v>
      </c>
    </row>
    <row r="145" spans="1:6" ht="30">
      <c r="A145" s="76">
        <v>141</v>
      </c>
      <c r="B145" s="78" t="s">
        <v>3353</v>
      </c>
      <c r="C145" s="78" t="s">
        <v>3335</v>
      </c>
      <c r="D145" s="79"/>
      <c r="E145" s="79"/>
      <c r="F145" s="78" t="s">
        <v>3808</v>
      </c>
    </row>
    <row r="146" spans="1:6" ht="18.600000000000001">
      <c r="A146" s="76">
        <v>142</v>
      </c>
      <c r="B146" s="78" t="s">
        <v>3625</v>
      </c>
      <c r="C146" s="78" t="s">
        <v>4060</v>
      </c>
      <c r="D146" s="79"/>
      <c r="E146" s="79"/>
      <c r="F146" s="78">
        <v>1701.19</v>
      </c>
    </row>
    <row r="147" spans="1:6" ht="15">
      <c r="A147" s="76">
        <v>143</v>
      </c>
      <c r="B147" s="78" t="s">
        <v>3626</v>
      </c>
      <c r="C147" s="78" t="s">
        <v>3259</v>
      </c>
      <c r="D147" s="79"/>
      <c r="E147" s="79"/>
      <c r="F147" s="78">
        <v>26.981999999999999</v>
      </c>
    </row>
    <row r="148" spans="1:6" ht="18.600000000000001">
      <c r="A148" s="76">
        <v>144</v>
      </c>
      <c r="B148" s="78" t="s">
        <v>3627</v>
      </c>
      <c r="C148" s="78" t="s">
        <v>4061</v>
      </c>
      <c r="D148" s="79"/>
      <c r="E148" s="79"/>
      <c r="F148" s="78">
        <v>100.46</v>
      </c>
    </row>
    <row r="149" spans="1:6" ht="17.399999999999999">
      <c r="A149" s="76">
        <v>145</v>
      </c>
      <c r="B149" s="78" t="s">
        <v>3628</v>
      </c>
      <c r="C149" s="78" t="s">
        <v>7163</v>
      </c>
      <c r="D149" s="79"/>
      <c r="E149" s="79"/>
      <c r="F149" s="78">
        <v>51.448999999999998</v>
      </c>
    </row>
    <row r="150" spans="1:6" ht="18.600000000000001">
      <c r="A150" s="76">
        <v>146</v>
      </c>
      <c r="B150" s="78" t="s">
        <v>3544</v>
      </c>
      <c r="C150" s="78" t="s">
        <v>3997</v>
      </c>
      <c r="D150" s="79"/>
      <c r="E150" s="79"/>
      <c r="F150" s="78">
        <v>192.124</v>
      </c>
    </row>
    <row r="151" spans="1:6" ht="15">
      <c r="A151" s="76">
        <v>147</v>
      </c>
      <c r="B151" s="78" t="s">
        <v>3629</v>
      </c>
      <c r="C151" s="78" t="s">
        <v>3630</v>
      </c>
      <c r="D151" s="79"/>
      <c r="E151" s="79"/>
      <c r="F151" s="78">
        <v>119.002</v>
      </c>
    </row>
    <row r="152" spans="1:6" ht="18.600000000000001">
      <c r="A152" s="76">
        <v>148</v>
      </c>
      <c r="B152" s="78" t="s">
        <v>3631</v>
      </c>
      <c r="C152" s="78" t="s">
        <v>4062</v>
      </c>
      <c r="D152" s="79"/>
      <c r="E152" s="79"/>
      <c r="F152" s="78">
        <v>118.01</v>
      </c>
    </row>
    <row r="153" spans="1:6" ht="18.600000000000001">
      <c r="A153" s="76">
        <v>149</v>
      </c>
      <c r="B153" s="78" t="s">
        <v>3632</v>
      </c>
      <c r="C153" s="78" t="s">
        <v>4063</v>
      </c>
      <c r="D153" s="79"/>
      <c r="E153" s="79"/>
      <c r="F153" s="78">
        <v>18.015280000000001</v>
      </c>
    </row>
    <row r="154" spans="1:6" ht="18.600000000000001">
      <c r="A154" s="76">
        <v>150</v>
      </c>
      <c r="B154" s="78" t="s">
        <v>3633</v>
      </c>
      <c r="C154" s="78" t="s">
        <v>4064</v>
      </c>
      <c r="D154" s="79"/>
      <c r="E154" s="79"/>
      <c r="F154" s="78">
        <v>74.078999999999994</v>
      </c>
    </row>
    <row r="155" spans="1:6" ht="18.600000000000001">
      <c r="A155" s="76">
        <v>151</v>
      </c>
      <c r="B155" s="78" t="s">
        <v>3634</v>
      </c>
      <c r="C155" s="78" t="s">
        <v>4065</v>
      </c>
      <c r="D155" s="79"/>
      <c r="E155" s="79"/>
      <c r="F155" s="78">
        <v>78.13</v>
      </c>
    </row>
    <row r="156" spans="1:6" ht="18.600000000000001">
      <c r="A156" s="76">
        <v>152</v>
      </c>
      <c r="B156" s="78" t="s">
        <v>3635</v>
      </c>
      <c r="C156" s="78" t="s">
        <v>4066</v>
      </c>
      <c r="D156" s="79"/>
      <c r="E156" s="79"/>
      <c r="F156" s="78">
        <v>86.18</v>
      </c>
    </row>
    <row r="157" spans="1:6" ht="18.600000000000001">
      <c r="A157" s="76">
        <v>153</v>
      </c>
      <c r="B157" s="78" t="s">
        <v>3526</v>
      </c>
      <c r="C157" s="78" t="s">
        <v>3975</v>
      </c>
      <c r="D157" s="79"/>
      <c r="E157" s="79"/>
      <c r="F157" s="78">
        <v>97.994</v>
      </c>
    </row>
    <row r="158" spans="1:6" ht="18.600000000000001">
      <c r="A158" s="76">
        <v>154</v>
      </c>
      <c r="B158" s="78" t="s">
        <v>3636</v>
      </c>
      <c r="C158" s="78" t="s">
        <v>4067</v>
      </c>
      <c r="D158" s="79"/>
      <c r="E158" s="79"/>
      <c r="F158" s="78">
        <v>164.2</v>
      </c>
    </row>
    <row r="159" spans="1:6" ht="18.600000000000001">
      <c r="A159" s="76">
        <v>155</v>
      </c>
      <c r="B159" s="78" t="s">
        <v>3637</v>
      </c>
      <c r="C159" s="78" t="s">
        <v>4068</v>
      </c>
      <c r="D159" s="79"/>
      <c r="E159" s="79"/>
      <c r="F159" s="78">
        <v>86.936800000000005</v>
      </c>
    </row>
    <row r="160" spans="1:6" ht="18.600000000000001">
      <c r="A160" s="76">
        <v>156</v>
      </c>
      <c r="B160" s="78" t="s">
        <v>3634</v>
      </c>
      <c r="C160" s="78" t="s">
        <v>4065</v>
      </c>
      <c r="D160" s="79"/>
      <c r="E160" s="79"/>
      <c r="F160" s="78">
        <v>78.13</v>
      </c>
    </row>
    <row r="161" spans="1:6" ht="18.600000000000001">
      <c r="A161" s="76">
        <v>157</v>
      </c>
      <c r="B161" s="78" t="s">
        <v>3638</v>
      </c>
      <c r="C161" s="78" t="s">
        <v>4069</v>
      </c>
      <c r="D161" s="79"/>
      <c r="E161" s="79"/>
      <c r="F161" s="78">
        <v>90.078000000000003</v>
      </c>
    </row>
    <row r="162" spans="1:6" ht="18.600000000000001">
      <c r="A162" s="76">
        <v>158</v>
      </c>
      <c r="B162" s="78" t="s">
        <v>3639</v>
      </c>
      <c r="C162" s="78" t="s">
        <v>4070</v>
      </c>
      <c r="D162" s="79"/>
      <c r="E162" s="79"/>
      <c r="F162" s="78">
        <v>282.10000000000002</v>
      </c>
    </row>
    <row r="163" spans="1:6" ht="18.600000000000001">
      <c r="A163" s="76">
        <v>159</v>
      </c>
      <c r="B163" s="78" t="s">
        <v>3640</v>
      </c>
      <c r="C163" s="78" t="s">
        <v>4071</v>
      </c>
      <c r="D163" s="79"/>
      <c r="E163" s="79"/>
      <c r="F163" s="78">
        <v>140.18600000000001</v>
      </c>
    </row>
    <row r="164" spans="1:6" ht="15">
      <c r="A164" s="76">
        <v>160</v>
      </c>
      <c r="B164" s="78" t="s">
        <v>3641</v>
      </c>
      <c r="C164" s="78" t="s">
        <v>3642</v>
      </c>
      <c r="D164" s="79"/>
      <c r="E164" s="79"/>
      <c r="F164" s="78">
        <v>23.95</v>
      </c>
    </row>
    <row r="165" spans="1:6" ht="18.600000000000001">
      <c r="A165" s="76">
        <v>161</v>
      </c>
      <c r="B165" s="78" t="s">
        <v>3634</v>
      </c>
      <c r="C165" s="78" t="s">
        <v>4065</v>
      </c>
      <c r="D165" s="79"/>
      <c r="E165" s="79"/>
      <c r="F165" s="78">
        <v>78.13</v>
      </c>
    </row>
    <row r="166" spans="1:6" ht="18.600000000000001">
      <c r="A166" s="76">
        <v>162</v>
      </c>
      <c r="B166" s="78" t="s">
        <v>3643</v>
      </c>
      <c r="C166" s="78" t="s">
        <v>4072</v>
      </c>
      <c r="D166" s="79"/>
      <c r="E166" s="79"/>
      <c r="F166" s="78">
        <v>208.24</v>
      </c>
    </row>
    <row r="167" spans="1:6" ht="18.600000000000001">
      <c r="A167" s="76">
        <v>163</v>
      </c>
      <c r="B167" s="78" t="s">
        <v>3644</v>
      </c>
      <c r="C167" s="78" t="s">
        <v>4073</v>
      </c>
      <c r="D167" s="79"/>
      <c r="E167" s="79"/>
      <c r="F167" s="78">
        <v>94.2</v>
      </c>
    </row>
    <row r="168" spans="1:6" ht="18.600000000000001">
      <c r="A168" s="76">
        <v>164</v>
      </c>
      <c r="B168" s="78" t="s">
        <v>3645</v>
      </c>
      <c r="C168" s="78" t="s">
        <v>4074</v>
      </c>
      <c r="D168" s="79"/>
      <c r="E168" s="79"/>
      <c r="F168" s="78">
        <v>136.084</v>
      </c>
    </row>
    <row r="169" spans="1:6" ht="18.600000000000001">
      <c r="A169" s="76">
        <v>165</v>
      </c>
      <c r="B169" s="78" t="s">
        <v>3646</v>
      </c>
      <c r="C169" s="78" t="s">
        <v>4075</v>
      </c>
      <c r="D169" s="79"/>
      <c r="E169" s="79"/>
      <c r="F169" s="78">
        <v>166.91</v>
      </c>
    </row>
    <row r="170" spans="1:6" ht="18.600000000000001">
      <c r="A170" s="76">
        <v>166</v>
      </c>
      <c r="B170" s="78" t="s">
        <v>3647</v>
      </c>
      <c r="C170" s="78" t="s">
        <v>4076</v>
      </c>
      <c r="D170" s="79"/>
      <c r="E170" s="79"/>
      <c r="F170" s="78">
        <v>258.06</v>
      </c>
    </row>
    <row r="171" spans="1:6" ht="15">
      <c r="A171" s="76">
        <v>167</v>
      </c>
      <c r="B171" s="78" t="s">
        <v>3648</v>
      </c>
      <c r="C171" s="78" t="s">
        <v>3649</v>
      </c>
      <c r="D171" s="79"/>
      <c r="E171" s="79"/>
      <c r="F171" s="78">
        <v>41.988169999999997</v>
      </c>
    </row>
    <row r="172" spans="1:6" ht="18.600000000000001">
      <c r="A172" s="76">
        <v>168</v>
      </c>
      <c r="B172" s="78" t="s">
        <v>3650</v>
      </c>
      <c r="C172" s="78" t="s">
        <v>4077</v>
      </c>
      <c r="D172" s="79"/>
      <c r="E172" s="79"/>
      <c r="F172" s="78">
        <v>68.9953</v>
      </c>
    </row>
    <row r="173" spans="1:6" ht="19.2">
      <c r="A173" s="76">
        <v>169</v>
      </c>
      <c r="B173" s="78" t="s">
        <v>3651</v>
      </c>
      <c r="C173" s="78" t="s">
        <v>7161</v>
      </c>
      <c r="D173" s="79"/>
      <c r="E173" s="79"/>
      <c r="F173" s="78">
        <v>96.06</v>
      </c>
    </row>
    <row r="174" spans="1:6" ht="18.600000000000001">
      <c r="A174" s="76">
        <v>170</v>
      </c>
      <c r="B174" s="78" t="s">
        <v>3652</v>
      </c>
      <c r="C174" s="78" t="s">
        <v>4078</v>
      </c>
      <c r="D174" s="79"/>
      <c r="E174" s="79"/>
      <c r="F174" s="78">
        <v>197.34</v>
      </c>
    </row>
    <row r="175" spans="1:6" ht="18.600000000000001">
      <c r="A175" s="76">
        <v>171</v>
      </c>
      <c r="B175" s="78" t="s">
        <v>3653</v>
      </c>
      <c r="C175" s="78" t="s">
        <v>7162</v>
      </c>
      <c r="D175" s="79"/>
      <c r="E175" s="79"/>
      <c r="F175" s="78">
        <v>293.887</v>
      </c>
    </row>
    <row r="176" spans="1:6" ht="19.2">
      <c r="A176" s="76">
        <v>172</v>
      </c>
      <c r="B176" s="78" t="s">
        <v>3654</v>
      </c>
      <c r="C176" s="78" t="s">
        <v>7160</v>
      </c>
      <c r="D176" s="79"/>
      <c r="E176" s="79"/>
      <c r="F176" s="78">
        <v>97.063999999999993</v>
      </c>
    </row>
    <row r="177" spans="1:6" ht="18.600000000000001">
      <c r="A177" s="76">
        <v>173</v>
      </c>
      <c r="B177" s="78" t="s">
        <v>3655</v>
      </c>
      <c r="C177" s="78" t="s">
        <v>4079</v>
      </c>
      <c r="D177" s="79"/>
      <c r="E177" s="79"/>
      <c r="F177" s="78">
        <v>29.88</v>
      </c>
    </row>
    <row r="178" spans="1:6" ht="18.600000000000001">
      <c r="A178" s="76">
        <v>174</v>
      </c>
      <c r="B178" s="78" t="s">
        <v>3657</v>
      </c>
      <c r="C178" s="78" t="s">
        <v>4080</v>
      </c>
      <c r="D178" s="79"/>
      <c r="E178" s="79"/>
      <c r="F178" s="78">
        <v>116.12</v>
      </c>
    </row>
    <row r="179" spans="1:6" ht="18.600000000000001">
      <c r="A179" s="76">
        <v>175</v>
      </c>
      <c r="B179" s="78" t="s">
        <v>3658</v>
      </c>
      <c r="C179" s="78" t="s">
        <v>4081</v>
      </c>
      <c r="D179" s="79"/>
      <c r="E179" s="79" t="s">
        <v>3836</v>
      </c>
      <c r="F179" s="78">
        <v>158.03399999999999</v>
      </c>
    </row>
    <row r="180" spans="1:6" ht="18.600000000000001">
      <c r="A180" s="76">
        <v>176</v>
      </c>
      <c r="B180" s="78" t="s">
        <v>3659</v>
      </c>
      <c r="C180" s="78" t="s">
        <v>4082</v>
      </c>
      <c r="D180" s="79"/>
      <c r="E180" s="79"/>
      <c r="F180" s="78">
        <v>418.58</v>
      </c>
    </row>
    <row r="181" spans="1:6" ht="18.600000000000001">
      <c r="A181" s="76">
        <v>177</v>
      </c>
      <c r="B181" s="78" t="s">
        <v>3535</v>
      </c>
      <c r="C181" s="78" t="s">
        <v>4083</v>
      </c>
      <c r="D181" s="79"/>
      <c r="E181" s="79"/>
      <c r="F181" s="78">
        <v>105.9888</v>
      </c>
    </row>
    <row r="182" spans="1:6" ht="18.600000000000001">
      <c r="A182" s="76">
        <v>178</v>
      </c>
      <c r="B182" s="78" t="s">
        <v>3660</v>
      </c>
      <c r="C182" s="78" t="s">
        <v>4084</v>
      </c>
      <c r="D182" s="79"/>
      <c r="E182" s="79"/>
      <c r="F182" s="78">
        <v>97.942999999999998</v>
      </c>
    </row>
    <row r="183" spans="1:6" ht="18.600000000000001">
      <c r="A183" s="76">
        <v>179</v>
      </c>
      <c r="B183" s="78" t="s">
        <v>3661</v>
      </c>
      <c r="C183" s="78" t="s">
        <v>4085</v>
      </c>
      <c r="D183" s="79"/>
      <c r="E183" s="79"/>
      <c r="F183" s="78">
        <v>310.18</v>
      </c>
    </row>
    <row r="184" spans="1:6" ht="18.600000000000001">
      <c r="A184" s="76">
        <v>180</v>
      </c>
      <c r="B184" s="78" t="s">
        <v>3662</v>
      </c>
      <c r="C184" s="78" t="s">
        <v>4086</v>
      </c>
      <c r="D184" s="79"/>
      <c r="E184" s="79"/>
      <c r="F184" s="78">
        <v>294.185</v>
      </c>
    </row>
    <row r="185" spans="1:6" ht="18.600000000000001">
      <c r="A185" s="76">
        <v>181</v>
      </c>
      <c r="B185" s="78" t="s">
        <v>3663</v>
      </c>
      <c r="C185" s="81" t="s">
        <v>7071</v>
      </c>
      <c r="D185" s="79"/>
      <c r="E185" s="79"/>
      <c r="F185" s="78">
        <v>150.15799999999999</v>
      </c>
    </row>
    <row r="186" spans="1:6" ht="18.600000000000001">
      <c r="A186" s="76">
        <v>182</v>
      </c>
      <c r="B186" s="78" t="s">
        <v>3664</v>
      </c>
      <c r="C186" s="81" t="s">
        <v>7072</v>
      </c>
      <c r="D186" s="79"/>
      <c r="E186" s="79"/>
      <c r="F186" s="78">
        <v>96.085999999999999</v>
      </c>
    </row>
    <row r="187" spans="1:6" ht="18.600000000000001">
      <c r="A187" s="76">
        <v>183</v>
      </c>
      <c r="B187" s="78" t="s">
        <v>3665</v>
      </c>
      <c r="C187" s="81" t="s">
        <v>7073</v>
      </c>
      <c r="D187" s="79"/>
      <c r="E187" s="79"/>
      <c r="F187" s="78">
        <v>208.23</v>
      </c>
    </row>
    <row r="188" spans="1:6" ht="18.600000000000001">
      <c r="A188" s="76">
        <v>184</v>
      </c>
      <c r="B188" s="78" t="s">
        <v>3555</v>
      </c>
      <c r="C188" s="81" t="s">
        <v>7074</v>
      </c>
      <c r="D188" s="79"/>
      <c r="E188" s="79"/>
      <c r="F188" s="78">
        <v>164.08799999999999</v>
      </c>
    </row>
    <row r="189" spans="1:6" ht="15">
      <c r="A189" s="76">
        <v>185</v>
      </c>
      <c r="B189" s="78" t="s">
        <v>3547</v>
      </c>
      <c r="C189" s="81" t="s">
        <v>2219</v>
      </c>
      <c r="D189" s="79"/>
      <c r="E189" s="79"/>
      <c r="F189" s="78">
        <v>127.91</v>
      </c>
    </row>
    <row r="190" spans="1:6" ht="15">
      <c r="A190" s="76">
        <v>186</v>
      </c>
      <c r="B190" s="78" t="s">
        <v>3667</v>
      </c>
      <c r="C190" s="81" t="s">
        <v>2582</v>
      </c>
      <c r="D190" s="79"/>
      <c r="E190" s="79"/>
      <c r="F190" s="78">
        <v>30.006</v>
      </c>
    </row>
    <row r="191" spans="1:6" ht="18.600000000000001">
      <c r="A191" s="76">
        <v>187</v>
      </c>
      <c r="B191" s="78" t="s">
        <v>138</v>
      </c>
      <c r="C191" s="81" t="s">
        <v>7075</v>
      </c>
      <c r="D191" s="79"/>
      <c r="E191" s="79"/>
      <c r="F191" s="78">
        <v>138.20500000000001</v>
      </c>
    </row>
    <row r="192" spans="1:6" ht="15">
      <c r="A192" s="76">
        <v>188</v>
      </c>
      <c r="B192" s="78" t="s">
        <v>3562</v>
      </c>
      <c r="C192" s="81" t="s">
        <v>3563</v>
      </c>
      <c r="D192" s="79"/>
      <c r="E192" s="79"/>
      <c r="F192" s="78">
        <v>166.00280000000001</v>
      </c>
    </row>
    <row r="193" spans="1:6" ht="18.600000000000001">
      <c r="A193" s="76">
        <v>189</v>
      </c>
      <c r="B193" s="78" t="s">
        <v>167</v>
      </c>
      <c r="C193" s="81" t="s">
        <v>7076</v>
      </c>
      <c r="D193" s="79"/>
      <c r="E193" s="79"/>
      <c r="F193" s="78">
        <v>101.102</v>
      </c>
    </row>
    <row r="194" spans="1:6" ht="18.600000000000001">
      <c r="A194" s="76">
        <v>190</v>
      </c>
      <c r="B194" s="78" t="s">
        <v>3572</v>
      </c>
      <c r="C194" s="81" t="s">
        <v>7077</v>
      </c>
      <c r="D194" s="79"/>
      <c r="E194" s="79"/>
      <c r="F194" s="78">
        <v>61.978900000000003</v>
      </c>
    </row>
    <row r="195" spans="1:6" ht="18.600000000000001">
      <c r="A195" s="76">
        <v>191</v>
      </c>
      <c r="B195" s="78" t="s">
        <v>3669</v>
      </c>
      <c r="C195" s="81" t="s">
        <v>7080</v>
      </c>
      <c r="D195" s="79"/>
      <c r="E195" s="79"/>
      <c r="F195" s="78">
        <v>180.16</v>
      </c>
    </row>
    <row r="196" spans="1:6" ht="18.600000000000001">
      <c r="A196" s="76">
        <v>192</v>
      </c>
      <c r="B196" s="78" t="s">
        <v>3670</v>
      </c>
      <c r="C196" s="81" t="s">
        <v>7078</v>
      </c>
      <c r="D196" s="79"/>
      <c r="E196" s="79"/>
      <c r="F196" s="78">
        <v>278.1139</v>
      </c>
    </row>
    <row r="197" spans="1:6" ht="15">
      <c r="A197" s="76">
        <v>193</v>
      </c>
      <c r="B197" s="78" t="s">
        <v>3671</v>
      </c>
      <c r="C197" s="81" t="s">
        <v>2469</v>
      </c>
      <c r="D197" s="79"/>
      <c r="E197" s="79"/>
      <c r="F197" s="78">
        <v>56.38</v>
      </c>
    </row>
    <row r="198" spans="1:6" ht="18.600000000000001">
      <c r="A198" s="76">
        <v>194</v>
      </c>
      <c r="B198" s="78" t="s">
        <v>3672</v>
      </c>
      <c r="C198" s="81" t="s">
        <v>7079</v>
      </c>
      <c r="D198" s="79"/>
      <c r="E198" s="79"/>
      <c r="F198" s="78">
        <v>48</v>
      </c>
    </row>
    <row r="199" spans="1:6" ht="15">
      <c r="A199" s="76">
        <v>195</v>
      </c>
      <c r="B199" s="78" t="s">
        <v>3673</v>
      </c>
      <c r="C199" s="81" t="s">
        <v>2377</v>
      </c>
      <c r="D199" s="79"/>
      <c r="E199" s="79"/>
      <c r="F199" s="78">
        <v>65.12</v>
      </c>
    </row>
    <row r="200" spans="1:6" ht="18.600000000000001">
      <c r="A200" s="76">
        <v>196</v>
      </c>
      <c r="B200" s="78" t="s">
        <v>3674</v>
      </c>
      <c r="C200" s="81" t="s">
        <v>7081</v>
      </c>
      <c r="D200" s="79"/>
      <c r="E200" s="79"/>
      <c r="F200" s="78">
        <v>231.73500000000001</v>
      </c>
    </row>
    <row r="201" spans="1:6" ht="18.600000000000001">
      <c r="A201" s="76">
        <v>197</v>
      </c>
      <c r="B201" s="78" t="s">
        <v>3676</v>
      </c>
      <c r="C201" s="81" t="s">
        <v>7083</v>
      </c>
      <c r="D201" s="79"/>
      <c r="E201" s="79"/>
      <c r="F201" s="78">
        <v>161.97</v>
      </c>
    </row>
    <row r="202" spans="1:6" ht="18.600000000000001">
      <c r="A202" s="76">
        <v>198</v>
      </c>
      <c r="B202" s="78" t="s">
        <v>3677</v>
      </c>
      <c r="C202" s="81" t="s">
        <v>7082</v>
      </c>
      <c r="D202" s="79"/>
      <c r="E202" s="79"/>
      <c r="F202" s="78">
        <v>77.98</v>
      </c>
    </row>
    <row r="203" spans="1:6" ht="18.600000000000001">
      <c r="A203" s="76">
        <v>199</v>
      </c>
      <c r="B203" s="78" t="s">
        <v>3678</v>
      </c>
      <c r="C203" s="81" t="s">
        <v>7084</v>
      </c>
      <c r="D203" s="79"/>
      <c r="E203" s="79"/>
      <c r="F203" s="78">
        <v>92.14</v>
      </c>
    </row>
    <row r="204" spans="1:6" ht="18.600000000000001">
      <c r="A204" s="76">
        <v>200</v>
      </c>
      <c r="B204" s="78" t="s">
        <v>3679</v>
      </c>
      <c r="C204" s="81" t="s">
        <v>7085</v>
      </c>
      <c r="D204" s="79"/>
      <c r="E204" s="79"/>
      <c r="F204" s="78">
        <v>125.38800000000001</v>
      </c>
    </row>
    <row r="205" spans="1:6" ht="18.600000000000001">
      <c r="A205" s="76">
        <v>201</v>
      </c>
      <c r="B205" s="78" t="s">
        <v>3680</v>
      </c>
      <c r="C205" s="81" t="s">
        <v>7086</v>
      </c>
      <c r="D205" s="79"/>
      <c r="E205" s="79"/>
      <c r="F205" s="78">
        <v>386.11</v>
      </c>
    </row>
    <row r="206" spans="1:6" ht="15">
      <c r="A206" s="76">
        <v>202</v>
      </c>
      <c r="B206" s="78" t="s">
        <v>3681</v>
      </c>
      <c r="C206" s="81" t="s">
        <v>3153</v>
      </c>
      <c r="D206" s="79"/>
      <c r="E206" s="79"/>
      <c r="F206" s="78">
        <v>97.474000000000004</v>
      </c>
    </row>
    <row r="207" spans="1:6" ht="18.600000000000001">
      <c r="A207" s="76">
        <v>203</v>
      </c>
      <c r="B207" s="78" t="s">
        <v>3682</v>
      </c>
      <c r="C207" s="81" t="s">
        <v>7087</v>
      </c>
      <c r="D207" s="79"/>
      <c r="E207" s="79"/>
      <c r="F207" s="78">
        <v>147.01</v>
      </c>
    </row>
    <row r="208" spans="1:6" ht="18.600000000000001">
      <c r="A208" s="76">
        <v>204</v>
      </c>
      <c r="B208" s="78" t="s">
        <v>3683</v>
      </c>
      <c r="C208" s="81" t="s">
        <v>7088</v>
      </c>
      <c r="D208" s="79"/>
      <c r="E208" s="79"/>
      <c r="F208" s="78">
        <v>61.83</v>
      </c>
    </row>
    <row r="209" spans="1:6" ht="18.600000000000001">
      <c r="A209" s="76">
        <v>206</v>
      </c>
      <c r="B209" s="78" t="s">
        <v>3550</v>
      </c>
      <c r="C209" s="81" t="s">
        <v>7091</v>
      </c>
      <c r="D209" s="79"/>
      <c r="E209" s="79"/>
      <c r="F209" s="78">
        <v>262.85500000000002</v>
      </c>
    </row>
    <row r="210" spans="1:6" ht="19.2">
      <c r="A210" s="76">
        <v>207</v>
      </c>
      <c r="B210" s="78" t="s">
        <v>3684</v>
      </c>
      <c r="C210" s="81" t="s">
        <v>7090</v>
      </c>
      <c r="D210" s="79"/>
      <c r="E210" s="79"/>
      <c r="F210" s="78" t="s">
        <v>3809</v>
      </c>
    </row>
    <row r="211" spans="1:6" ht="18.600000000000001">
      <c r="A211" s="76">
        <v>208</v>
      </c>
      <c r="B211" s="78" t="s">
        <v>3685</v>
      </c>
      <c r="C211" s="81" t="s">
        <v>7089</v>
      </c>
      <c r="D211" s="79"/>
      <c r="E211" s="79"/>
      <c r="F211" s="78">
        <v>100.114</v>
      </c>
    </row>
    <row r="212" spans="1:6" ht="15">
      <c r="A212" s="76">
        <v>209</v>
      </c>
      <c r="B212" s="78" t="s">
        <v>3686</v>
      </c>
      <c r="C212" s="81" t="s">
        <v>3687</v>
      </c>
      <c r="D212" s="79"/>
      <c r="E212" s="79"/>
      <c r="F212" s="78">
        <v>90.55</v>
      </c>
    </row>
    <row r="213" spans="1:6" ht="18.600000000000001">
      <c r="A213" s="76">
        <v>210</v>
      </c>
      <c r="B213" s="78" t="s">
        <v>3688</v>
      </c>
      <c r="C213" s="81" t="s">
        <v>7092</v>
      </c>
      <c r="D213" s="79"/>
      <c r="E213" s="79"/>
      <c r="F213" s="78">
        <v>85.102999999999994</v>
      </c>
    </row>
    <row r="214" spans="1:6" ht="18.600000000000001">
      <c r="A214" s="76">
        <v>211</v>
      </c>
      <c r="B214" s="78" t="s">
        <v>3689</v>
      </c>
      <c r="C214" s="81" t="s">
        <v>7093</v>
      </c>
      <c r="D214" s="79"/>
      <c r="E214" s="79"/>
      <c r="F214" s="78">
        <v>624.38400000000001</v>
      </c>
    </row>
    <row r="215" spans="1:6" ht="18.600000000000001">
      <c r="A215" s="76">
        <v>212</v>
      </c>
      <c r="B215" s="78" t="s">
        <v>3690</v>
      </c>
      <c r="C215" s="81" t="s">
        <v>7094</v>
      </c>
      <c r="D215" s="79"/>
      <c r="E215" s="79"/>
      <c r="F215" s="78">
        <v>144.94</v>
      </c>
    </row>
    <row r="216" spans="1:6" ht="18.600000000000001">
      <c r="A216" s="76">
        <v>213</v>
      </c>
      <c r="B216" s="78" t="s">
        <v>3541</v>
      </c>
      <c r="C216" s="81" t="s">
        <v>7095</v>
      </c>
      <c r="D216" s="79"/>
      <c r="E216" s="79"/>
      <c r="F216" s="78" t="s">
        <v>3810</v>
      </c>
    </row>
    <row r="217" spans="1:6" ht="18.600000000000001">
      <c r="A217" s="76">
        <v>214</v>
      </c>
      <c r="B217" s="78" t="s">
        <v>3691</v>
      </c>
      <c r="C217" s="81" t="s">
        <v>7096</v>
      </c>
      <c r="D217" s="79"/>
      <c r="E217" s="79"/>
      <c r="F217" s="78">
        <v>64.06</v>
      </c>
    </row>
    <row r="218" spans="1:6" ht="18.600000000000001">
      <c r="A218" s="76">
        <v>215</v>
      </c>
      <c r="B218" s="78" t="s">
        <v>3692</v>
      </c>
      <c r="C218" s="81" t="s">
        <v>7097</v>
      </c>
      <c r="D218" s="79"/>
      <c r="E218" s="79"/>
      <c r="F218" s="78">
        <v>52.076300000000003</v>
      </c>
    </row>
    <row r="219" spans="1:6" ht="15">
      <c r="A219" s="76">
        <v>216</v>
      </c>
      <c r="B219" s="78" t="s">
        <v>3693</v>
      </c>
      <c r="C219" s="81" t="s">
        <v>3263</v>
      </c>
      <c r="D219" s="79"/>
      <c r="E219" s="79"/>
      <c r="F219" s="78">
        <v>39.948</v>
      </c>
    </row>
    <row r="220" spans="1:6" ht="18.600000000000001">
      <c r="A220" s="76">
        <v>217</v>
      </c>
      <c r="B220" s="78" t="s">
        <v>3694</v>
      </c>
      <c r="C220" s="81" t="s">
        <v>7098</v>
      </c>
      <c r="D220" s="79"/>
      <c r="E220" s="79"/>
      <c r="F220" s="78">
        <v>297.14</v>
      </c>
    </row>
    <row r="221" spans="1:6" ht="18.600000000000001">
      <c r="A221" s="76">
        <v>218</v>
      </c>
      <c r="B221" s="78" t="s">
        <v>3695</v>
      </c>
      <c r="C221" s="81" t="s">
        <v>7100</v>
      </c>
      <c r="D221" s="79"/>
      <c r="E221" s="79"/>
      <c r="F221" s="78">
        <v>391.13600000000002</v>
      </c>
    </row>
    <row r="222" spans="1:6" ht="17.399999999999999">
      <c r="A222" s="76">
        <v>219</v>
      </c>
      <c r="B222" s="78" t="s">
        <v>3696</v>
      </c>
      <c r="C222" s="81" t="s">
        <v>7099</v>
      </c>
      <c r="D222" s="79"/>
      <c r="E222" s="79"/>
      <c r="F222" s="78">
        <v>127.901</v>
      </c>
    </row>
    <row r="223" spans="1:6" ht="18.600000000000001">
      <c r="A223" s="76">
        <v>220</v>
      </c>
      <c r="B223" s="78" t="s">
        <v>3697</v>
      </c>
      <c r="C223" s="81" t="s">
        <v>7101</v>
      </c>
      <c r="D223" s="79"/>
      <c r="E223" s="79"/>
      <c r="F223" s="78">
        <v>76.010000000000005</v>
      </c>
    </row>
    <row r="224" spans="1:6" ht="18.600000000000001">
      <c r="A224" s="76">
        <v>221</v>
      </c>
      <c r="B224" s="78" t="s">
        <v>3698</v>
      </c>
      <c r="C224" s="81" t="s">
        <v>7103</v>
      </c>
      <c r="D224" s="79"/>
      <c r="E224" s="79"/>
      <c r="F224" s="78">
        <v>62.07</v>
      </c>
    </row>
    <row r="225" spans="1:6" ht="15">
      <c r="A225" s="76">
        <v>222</v>
      </c>
      <c r="B225" s="78" t="s">
        <v>3548</v>
      </c>
      <c r="C225" s="81" t="s">
        <v>2203</v>
      </c>
      <c r="D225" s="79"/>
      <c r="E225" s="79"/>
      <c r="F225" s="78">
        <v>52.46</v>
      </c>
    </row>
    <row r="226" spans="1:6" ht="18.600000000000001">
      <c r="A226" s="76">
        <v>223</v>
      </c>
      <c r="B226" s="78" t="s">
        <v>3699</v>
      </c>
      <c r="C226" s="81" t="s">
        <v>7102</v>
      </c>
      <c r="D226" s="79"/>
      <c r="E226" s="79"/>
      <c r="F226" s="78">
        <v>154.75</v>
      </c>
    </row>
    <row r="227" spans="1:6" ht="30">
      <c r="A227" s="76">
        <v>224</v>
      </c>
      <c r="B227" s="78" t="s">
        <v>3235</v>
      </c>
      <c r="C227" s="81" t="s">
        <v>3233</v>
      </c>
      <c r="D227" s="79"/>
      <c r="E227" s="79"/>
      <c r="F227" s="78" t="s">
        <v>3700</v>
      </c>
    </row>
    <row r="228" spans="1:6" ht="15">
      <c r="A228" s="76">
        <v>225</v>
      </c>
      <c r="B228" s="78" t="s">
        <v>3701</v>
      </c>
      <c r="C228" s="81" t="s">
        <v>3335</v>
      </c>
      <c r="D228" s="79"/>
      <c r="E228" s="79"/>
      <c r="F228" s="78">
        <v>253.809</v>
      </c>
    </row>
    <row r="229" spans="1:6" ht="18.600000000000001">
      <c r="A229" s="76">
        <v>226</v>
      </c>
      <c r="B229" s="78" t="s">
        <v>3702</v>
      </c>
      <c r="C229" s="81" t="s">
        <v>7105</v>
      </c>
      <c r="D229" s="79"/>
      <c r="E229" s="79"/>
      <c r="F229" s="78" t="s">
        <v>3811</v>
      </c>
    </row>
    <row r="230" spans="1:6" ht="15">
      <c r="A230" s="76">
        <v>227</v>
      </c>
      <c r="B230" s="78" t="s">
        <v>3703</v>
      </c>
      <c r="C230" s="81" t="s">
        <v>3704</v>
      </c>
      <c r="D230" s="79"/>
      <c r="E230" s="79"/>
      <c r="F230" s="78">
        <v>42.393999999999998</v>
      </c>
    </row>
    <row r="231" spans="1:6" ht="19.2">
      <c r="A231" s="76">
        <v>228</v>
      </c>
      <c r="B231" s="78" t="s">
        <v>3705</v>
      </c>
      <c r="C231" s="81" t="s">
        <v>7104</v>
      </c>
      <c r="D231" s="79"/>
      <c r="E231" s="79"/>
      <c r="F231" s="78">
        <v>94.971400000000003</v>
      </c>
    </row>
    <row r="232" spans="1:6" ht="15">
      <c r="A232" s="76">
        <v>229</v>
      </c>
      <c r="B232" s="78" t="s">
        <v>3706</v>
      </c>
      <c r="C232" s="81" t="s">
        <v>2388</v>
      </c>
      <c r="D232" s="79"/>
      <c r="E232" s="79"/>
      <c r="F232" s="78">
        <v>58.096699999999998</v>
      </c>
    </row>
    <row r="233" spans="1:6" ht="18.600000000000001">
      <c r="A233" s="76">
        <v>230</v>
      </c>
      <c r="B233" s="78" t="s">
        <v>3707</v>
      </c>
      <c r="C233" s="81" t="s">
        <v>7106</v>
      </c>
      <c r="D233" s="79"/>
      <c r="E233" s="79"/>
      <c r="F233" s="78">
        <v>158.26</v>
      </c>
    </row>
    <row r="234" spans="1:6" ht="18.600000000000001">
      <c r="A234" s="76">
        <v>231</v>
      </c>
      <c r="B234" s="78" t="s">
        <v>3708</v>
      </c>
      <c r="C234" s="81" t="s">
        <v>7107</v>
      </c>
      <c r="D234" s="79"/>
      <c r="E234" s="79"/>
      <c r="F234" s="78">
        <v>275.74529999999999</v>
      </c>
    </row>
    <row r="235" spans="1:6" ht="15">
      <c r="A235" s="76">
        <v>232</v>
      </c>
      <c r="B235" s="78" t="s">
        <v>3709</v>
      </c>
      <c r="C235" s="81" t="s">
        <v>2619</v>
      </c>
      <c r="D235" s="79"/>
      <c r="E235" s="79"/>
      <c r="F235" s="78">
        <v>49.007199999999997</v>
      </c>
    </row>
    <row r="236" spans="1:6" ht="18.600000000000001">
      <c r="A236" s="76">
        <v>233</v>
      </c>
      <c r="B236" s="78" t="s">
        <v>3710</v>
      </c>
      <c r="C236" s="81" t="s">
        <v>7108</v>
      </c>
      <c r="D236" s="79"/>
      <c r="E236" s="79"/>
      <c r="F236" s="78">
        <v>82.975999999999999</v>
      </c>
    </row>
    <row r="237" spans="1:6" ht="18.600000000000001">
      <c r="A237" s="76">
        <v>234</v>
      </c>
      <c r="B237" s="78" t="s">
        <v>3711</v>
      </c>
      <c r="C237" s="81" t="s">
        <v>7109</v>
      </c>
      <c r="D237" s="79"/>
      <c r="E237" s="79"/>
      <c r="F237" s="78">
        <v>158.52000000000001</v>
      </c>
    </row>
    <row r="238" spans="1:6" ht="18.600000000000001">
      <c r="A238" s="76">
        <v>235</v>
      </c>
      <c r="B238" s="78" t="s">
        <v>3713</v>
      </c>
      <c r="C238" s="81" t="s">
        <v>7111</v>
      </c>
      <c r="D238" s="79"/>
      <c r="E238" s="79"/>
      <c r="F238" s="78">
        <v>211.62799999999999</v>
      </c>
    </row>
    <row r="239" spans="1:6" ht="18.600000000000001">
      <c r="A239" s="76">
        <v>236</v>
      </c>
      <c r="B239" s="78" t="s">
        <v>3714</v>
      </c>
      <c r="C239" s="81" t="s">
        <v>7110</v>
      </c>
      <c r="D239" s="79"/>
      <c r="E239" s="79"/>
      <c r="F239" s="78" t="s">
        <v>3812</v>
      </c>
    </row>
    <row r="240" spans="1:6" ht="15">
      <c r="A240" s="76">
        <v>237</v>
      </c>
      <c r="B240" s="78" t="s">
        <v>3715</v>
      </c>
      <c r="C240" s="81" t="s">
        <v>3604</v>
      </c>
      <c r="D240" s="79"/>
      <c r="E240" s="79"/>
      <c r="F240" s="78" t="s">
        <v>3813</v>
      </c>
    </row>
    <row r="241" spans="1:6" ht="18.600000000000001">
      <c r="A241" s="76">
        <v>238</v>
      </c>
      <c r="B241" s="78" t="s">
        <v>3529</v>
      </c>
      <c r="C241" s="81" t="s">
        <v>7112</v>
      </c>
      <c r="D241" s="79"/>
      <c r="E241" s="79"/>
      <c r="F241" s="78">
        <v>62.03</v>
      </c>
    </row>
    <row r="242" spans="1:6" ht="15">
      <c r="A242" s="76">
        <v>239</v>
      </c>
      <c r="B242" s="78" t="s">
        <v>3716</v>
      </c>
      <c r="C242" s="81" t="s">
        <v>2401</v>
      </c>
      <c r="D242" s="79"/>
      <c r="E242" s="79"/>
      <c r="F242" s="78">
        <v>86.843999999999994</v>
      </c>
    </row>
    <row r="243" spans="1:6" ht="18.600000000000001">
      <c r="A243" s="76">
        <v>240</v>
      </c>
      <c r="B243" s="78" t="s">
        <v>3717</v>
      </c>
      <c r="C243" s="81" t="s">
        <v>7113</v>
      </c>
      <c r="D243" s="79"/>
      <c r="E243" s="79"/>
      <c r="F243" s="78">
        <v>83.976699999999994</v>
      </c>
    </row>
    <row r="244" spans="1:6" ht="18.600000000000001">
      <c r="A244" s="76">
        <v>241</v>
      </c>
      <c r="B244" s="78" t="s">
        <v>3718</v>
      </c>
      <c r="C244" s="81" t="s">
        <v>7115</v>
      </c>
      <c r="D244" s="79"/>
      <c r="E244" s="79"/>
      <c r="F244" s="78">
        <v>175.34</v>
      </c>
    </row>
    <row r="245" spans="1:6" ht="18.600000000000001">
      <c r="A245" s="76">
        <v>242</v>
      </c>
      <c r="B245" s="78" t="s">
        <v>3719</v>
      </c>
      <c r="C245" s="81" t="s">
        <v>7116</v>
      </c>
      <c r="D245" s="79"/>
      <c r="E245" s="79"/>
      <c r="F245" s="78">
        <v>88.11</v>
      </c>
    </row>
    <row r="246" spans="1:6" ht="18.600000000000001">
      <c r="A246" s="76">
        <v>243</v>
      </c>
      <c r="B246" s="78" t="s">
        <v>3720</v>
      </c>
      <c r="C246" s="81" t="s">
        <v>7114</v>
      </c>
      <c r="D246" s="79"/>
      <c r="E246" s="79"/>
      <c r="F246" s="78">
        <v>42.094000000000001</v>
      </c>
    </row>
    <row r="247" spans="1:6" ht="18.600000000000001">
      <c r="A247" s="76">
        <v>245</v>
      </c>
      <c r="B247" s="78" t="s">
        <v>3722</v>
      </c>
      <c r="C247" s="81" t="s">
        <v>7117</v>
      </c>
      <c r="D247" s="79"/>
      <c r="E247" s="79"/>
      <c r="F247" s="78">
        <v>123.55</v>
      </c>
    </row>
    <row r="248" spans="1:6" ht="18.600000000000001">
      <c r="A248" s="76">
        <v>246</v>
      </c>
      <c r="B248" s="78" t="s">
        <v>68</v>
      </c>
      <c r="C248" s="81" t="s">
        <v>7119</v>
      </c>
      <c r="D248" s="79"/>
      <c r="E248" s="79"/>
      <c r="F248" s="78">
        <v>46.07</v>
      </c>
    </row>
    <row r="249" spans="1:6" ht="15">
      <c r="A249" s="76">
        <v>247</v>
      </c>
      <c r="B249" s="78" t="s">
        <v>3253</v>
      </c>
      <c r="C249" s="81" t="s">
        <v>3246</v>
      </c>
      <c r="D249" s="79"/>
      <c r="E249" s="79"/>
      <c r="F249" s="78" t="s">
        <v>3723</v>
      </c>
    </row>
    <row r="250" spans="1:6" ht="18.600000000000001">
      <c r="A250" s="76">
        <v>248</v>
      </c>
      <c r="B250" s="78" t="s">
        <v>3724</v>
      </c>
      <c r="C250" s="81" t="s">
        <v>7118</v>
      </c>
      <c r="D250" s="79"/>
      <c r="E250" s="79"/>
      <c r="F250" s="78">
        <v>115.79</v>
      </c>
    </row>
    <row r="251" spans="1:6" ht="18.600000000000001">
      <c r="A251" s="76">
        <v>249</v>
      </c>
      <c r="B251" s="78" t="s">
        <v>3725</v>
      </c>
      <c r="C251" s="81" t="s">
        <v>4014</v>
      </c>
      <c r="D251" s="79"/>
      <c r="E251" s="79"/>
      <c r="F251" s="78">
        <v>92.093819999999994</v>
      </c>
    </row>
    <row r="252" spans="1:6" ht="15">
      <c r="A252" s="76">
        <v>250</v>
      </c>
      <c r="B252" s="78" t="s">
        <v>3726</v>
      </c>
      <c r="C252" s="81" t="s">
        <v>3727</v>
      </c>
      <c r="D252" s="79"/>
      <c r="E252" s="79"/>
      <c r="F252" s="78">
        <v>96.911000000000001</v>
      </c>
    </row>
    <row r="253" spans="1:6" ht="15">
      <c r="A253" s="76">
        <v>251</v>
      </c>
      <c r="B253" s="78" t="s">
        <v>3728</v>
      </c>
      <c r="C253" s="81" t="s">
        <v>3729</v>
      </c>
      <c r="D253" s="79"/>
      <c r="E253" s="79"/>
      <c r="F253" s="78">
        <v>143.88999999999999</v>
      </c>
    </row>
    <row r="254" spans="1:6" ht="18.600000000000001">
      <c r="A254" s="76">
        <v>252</v>
      </c>
      <c r="B254" s="78" t="s">
        <v>3730</v>
      </c>
      <c r="C254" s="81" t="s">
        <v>7120</v>
      </c>
      <c r="D254" s="79"/>
      <c r="E254" s="79"/>
      <c r="F254" s="78">
        <v>461.01</v>
      </c>
    </row>
    <row r="255" spans="1:6" ht="15">
      <c r="A255" s="76">
        <v>253</v>
      </c>
      <c r="B255" s="78" t="s">
        <v>3731</v>
      </c>
      <c r="C255" s="81" t="s">
        <v>3732</v>
      </c>
      <c r="D255" s="79"/>
      <c r="E255" s="79"/>
      <c r="F255" s="78">
        <v>133.84399999999999</v>
      </c>
    </row>
    <row r="256" spans="1:6" ht="15">
      <c r="A256" s="76">
        <v>254</v>
      </c>
      <c r="B256" s="78" t="s">
        <v>3733</v>
      </c>
      <c r="C256" s="81" t="s">
        <v>2460</v>
      </c>
      <c r="D256" s="79" t="s">
        <v>3826</v>
      </c>
      <c r="E256" s="79" t="s">
        <v>3834</v>
      </c>
      <c r="F256" s="78">
        <v>40.304400000000001</v>
      </c>
    </row>
    <row r="257" spans="1:6" ht="18.600000000000001">
      <c r="A257" s="76">
        <v>255</v>
      </c>
      <c r="B257" s="78" t="s">
        <v>3734</v>
      </c>
      <c r="C257" s="81" t="s">
        <v>7121</v>
      </c>
      <c r="D257" s="79"/>
      <c r="E257" s="79"/>
      <c r="F257" s="78">
        <v>89.09</v>
      </c>
    </row>
    <row r="258" spans="1:6" ht="18.600000000000001">
      <c r="A258" s="76">
        <v>256</v>
      </c>
      <c r="B258" s="78" t="s">
        <v>3735</v>
      </c>
      <c r="C258" s="81" t="s">
        <v>7122</v>
      </c>
      <c r="D258" s="79"/>
      <c r="E258" s="79"/>
      <c r="F258" s="78">
        <v>182.703</v>
      </c>
    </row>
    <row r="259" spans="1:6" ht="15">
      <c r="A259" s="76">
        <v>257</v>
      </c>
      <c r="B259" s="78" t="s">
        <v>164</v>
      </c>
      <c r="C259" s="81" t="s">
        <v>165</v>
      </c>
      <c r="D259" s="79"/>
      <c r="E259" s="79"/>
      <c r="F259" s="78">
        <v>74.551299999999998</v>
      </c>
    </row>
    <row r="260" spans="1:6" ht="18.600000000000001">
      <c r="A260" s="76">
        <v>258</v>
      </c>
      <c r="B260" s="78" t="s">
        <v>167</v>
      </c>
      <c r="C260" s="81" t="s">
        <v>7076</v>
      </c>
      <c r="D260" s="79"/>
      <c r="E260" s="79"/>
      <c r="F260" s="78">
        <v>101.102</v>
      </c>
    </row>
    <row r="261" spans="1:6" ht="18.600000000000001">
      <c r="A261" s="76">
        <v>259</v>
      </c>
      <c r="B261" s="78" t="s">
        <v>3736</v>
      </c>
      <c r="C261" s="81" t="s">
        <v>7123</v>
      </c>
      <c r="D261" s="79"/>
      <c r="E261" s="79"/>
      <c r="F261" s="78">
        <v>261.97000000000003</v>
      </c>
    </row>
    <row r="262" spans="1:6" ht="18.600000000000001">
      <c r="A262" s="76">
        <v>260</v>
      </c>
      <c r="B262" s="78" t="s">
        <v>38</v>
      </c>
      <c r="C262" s="81" t="s">
        <v>7124</v>
      </c>
      <c r="D262" s="79"/>
      <c r="E262" s="79"/>
      <c r="F262" s="78">
        <v>84.994</v>
      </c>
    </row>
    <row r="263" spans="1:6" ht="18.600000000000001">
      <c r="A263" s="76">
        <v>261</v>
      </c>
      <c r="B263" s="78" t="s">
        <v>3737</v>
      </c>
      <c r="C263" s="81" t="s">
        <v>7126</v>
      </c>
      <c r="D263" s="79"/>
      <c r="E263" s="79"/>
      <c r="F263" s="78">
        <v>150.08699999999999</v>
      </c>
    </row>
    <row r="264" spans="1:6" ht="18.600000000000001">
      <c r="A264" s="76">
        <v>262</v>
      </c>
      <c r="B264" s="78" t="s">
        <v>3738</v>
      </c>
      <c r="C264" s="81" t="s">
        <v>7125</v>
      </c>
      <c r="D264" s="79"/>
      <c r="E264" s="79"/>
      <c r="F264" s="78">
        <v>319.22000000000003</v>
      </c>
    </row>
    <row r="265" spans="1:6" ht="15">
      <c r="A265" s="76">
        <v>263</v>
      </c>
      <c r="B265" s="78" t="s">
        <v>3314</v>
      </c>
      <c r="C265" s="81" t="s">
        <v>3296</v>
      </c>
      <c r="D265" s="79"/>
      <c r="E265" s="79"/>
      <c r="F265" s="78">
        <v>54.938000000000002</v>
      </c>
    </row>
    <row r="266" spans="1:6" ht="18.600000000000001">
      <c r="A266" s="76">
        <v>264</v>
      </c>
      <c r="B266" s="78" t="s">
        <v>3739</v>
      </c>
      <c r="C266" s="81" t="s">
        <v>7127</v>
      </c>
      <c r="D266" s="79"/>
      <c r="E266" s="79"/>
      <c r="F266" s="78">
        <v>266.69</v>
      </c>
    </row>
    <row r="267" spans="1:6" ht="18.600000000000001">
      <c r="A267" s="76">
        <v>265</v>
      </c>
      <c r="B267" s="78" t="s">
        <v>3740</v>
      </c>
      <c r="C267" s="81" t="s">
        <v>7144</v>
      </c>
      <c r="D267" s="79"/>
      <c r="E267" s="79"/>
      <c r="F267" s="78">
        <v>157.01</v>
      </c>
    </row>
    <row r="268" spans="1:6" ht="18.600000000000001">
      <c r="A268" s="76">
        <v>267</v>
      </c>
      <c r="B268" s="78" t="s">
        <v>3741</v>
      </c>
      <c r="C268" s="81" t="s">
        <v>7143</v>
      </c>
      <c r="D268" s="79"/>
      <c r="E268" s="79"/>
      <c r="F268" s="78">
        <v>178.797</v>
      </c>
    </row>
    <row r="269" spans="1:6" ht="18.600000000000001">
      <c r="A269" s="76">
        <v>268</v>
      </c>
      <c r="B269" s="78" t="s">
        <v>3742</v>
      </c>
      <c r="C269" s="81" t="s">
        <v>7142</v>
      </c>
      <c r="D269" s="79"/>
      <c r="E269" s="79"/>
      <c r="F269" s="78">
        <v>158.11000000000001</v>
      </c>
    </row>
    <row r="270" spans="1:6" ht="18.600000000000001">
      <c r="A270" s="76">
        <v>269</v>
      </c>
      <c r="B270" s="78" t="s">
        <v>3743</v>
      </c>
      <c r="C270" s="81" t="s">
        <v>7140</v>
      </c>
      <c r="D270" s="79"/>
      <c r="E270" s="79"/>
      <c r="F270" s="78">
        <v>44.05</v>
      </c>
    </row>
    <row r="271" spans="1:6" ht="18.600000000000001">
      <c r="A271" s="76">
        <v>270</v>
      </c>
      <c r="B271" s="78" t="s">
        <v>3744</v>
      </c>
      <c r="C271" s="81" t="s">
        <v>7128</v>
      </c>
      <c r="D271" s="79"/>
      <c r="E271" s="79"/>
      <c r="F271" s="78">
        <v>159.60900000000001</v>
      </c>
    </row>
    <row r="272" spans="1:6" ht="18.600000000000001">
      <c r="A272" s="76">
        <v>271</v>
      </c>
      <c r="B272" s="78" t="s">
        <v>3745</v>
      </c>
      <c r="C272" s="81" t="s">
        <v>7141</v>
      </c>
      <c r="D272" s="79"/>
      <c r="E272" s="79"/>
      <c r="F272" s="78">
        <v>182.172</v>
      </c>
    </row>
    <row r="273" spans="1:6" ht="18.600000000000001">
      <c r="A273" s="76">
        <v>272</v>
      </c>
      <c r="B273" s="78" t="s">
        <v>3746</v>
      </c>
      <c r="C273" s="81" t="s">
        <v>7132</v>
      </c>
      <c r="D273" s="79"/>
      <c r="E273" s="79"/>
      <c r="F273" s="78">
        <v>110.98</v>
      </c>
    </row>
    <row r="274" spans="1:6" ht="15">
      <c r="A274" s="76">
        <v>273</v>
      </c>
      <c r="B274" s="78" t="s">
        <v>3545</v>
      </c>
      <c r="C274" s="81" t="s">
        <v>2186</v>
      </c>
      <c r="D274" s="79"/>
      <c r="E274" s="79"/>
      <c r="F274" s="78">
        <v>27.025300000000001</v>
      </c>
    </row>
    <row r="275" spans="1:6" ht="18.600000000000001">
      <c r="A275" s="76">
        <v>274</v>
      </c>
      <c r="B275" s="78" t="s">
        <v>3748</v>
      </c>
      <c r="C275" s="81" t="s">
        <v>7145</v>
      </c>
      <c r="D275" s="79"/>
      <c r="E275" s="79"/>
      <c r="F275" s="78">
        <v>169.11099999999999</v>
      </c>
    </row>
    <row r="276" spans="1:6" ht="18.600000000000001">
      <c r="A276" s="76">
        <v>275</v>
      </c>
      <c r="B276" s="78" t="s">
        <v>3749</v>
      </c>
      <c r="C276" s="81" t="s">
        <v>7147</v>
      </c>
      <c r="D276" s="79"/>
      <c r="E276" s="79"/>
      <c r="F276" s="78">
        <v>104.1</v>
      </c>
    </row>
    <row r="277" spans="1:6" ht="18.600000000000001">
      <c r="A277" s="76">
        <v>276</v>
      </c>
      <c r="B277" s="78" t="s">
        <v>3750</v>
      </c>
      <c r="C277" s="81" t="s">
        <v>7129</v>
      </c>
      <c r="D277" s="79"/>
      <c r="E277" s="79"/>
      <c r="F277" s="78">
        <v>64.099000000000004</v>
      </c>
    </row>
    <row r="278" spans="1:6" ht="18.600000000000001">
      <c r="A278" s="76">
        <v>277</v>
      </c>
      <c r="B278" s="78" t="s">
        <v>3751</v>
      </c>
      <c r="C278" s="81" t="s">
        <v>7146</v>
      </c>
      <c r="D278" s="79"/>
      <c r="E278" s="79"/>
      <c r="F278" s="78">
        <v>165.83</v>
      </c>
    </row>
    <row r="279" spans="1:6" ht="18.600000000000001">
      <c r="A279" s="76">
        <v>278</v>
      </c>
      <c r="B279" s="78" t="s">
        <v>3752</v>
      </c>
      <c r="C279" s="81" t="s">
        <v>7130</v>
      </c>
      <c r="D279" s="79"/>
      <c r="E279" s="79"/>
      <c r="F279" s="78">
        <v>106.44</v>
      </c>
    </row>
    <row r="280" spans="1:6" ht="18.600000000000001">
      <c r="A280" s="76">
        <v>279</v>
      </c>
      <c r="B280" s="78" t="s">
        <v>3753</v>
      </c>
      <c r="C280" s="81" t="s">
        <v>7131</v>
      </c>
      <c r="D280" s="79"/>
      <c r="E280" s="79"/>
      <c r="F280" s="78">
        <v>214.001</v>
      </c>
    </row>
    <row r="281" spans="1:6" ht="18.600000000000001">
      <c r="A281" s="76">
        <v>280</v>
      </c>
      <c r="B281" s="78" t="s">
        <v>3740</v>
      </c>
      <c r="C281" s="81" t="s">
        <v>7144</v>
      </c>
      <c r="D281" s="79"/>
      <c r="E281" s="79"/>
      <c r="F281" s="78">
        <v>157.01</v>
      </c>
    </row>
    <row r="282" spans="1:6" ht="18.600000000000001">
      <c r="A282" s="76">
        <v>281</v>
      </c>
      <c r="B282" s="78" t="s">
        <v>3754</v>
      </c>
      <c r="C282" s="81" t="s">
        <v>7105</v>
      </c>
      <c r="D282" s="79"/>
      <c r="E282" s="79"/>
      <c r="F282" s="78">
        <v>325.29000000000002</v>
      </c>
    </row>
    <row r="283" spans="1:6" ht="15">
      <c r="A283" s="76">
        <v>282</v>
      </c>
      <c r="B283" s="78" t="s">
        <v>3755</v>
      </c>
      <c r="C283" s="81" t="s">
        <v>3756</v>
      </c>
      <c r="D283" s="79"/>
      <c r="E283" s="79"/>
      <c r="F283" s="78">
        <v>97.180999999999997</v>
      </c>
    </row>
    <row r="284" spans="1:6" ht="18.600000000000001">
      <c r="A284" s="76">
        <v>283</v>
      </c>
      <c r="B284" s="78" t="s">
        <v>3757</v>
      </c>
      <c r="C284" s="81" t="s">
        <v>7148</v>
      </c>
      <c r="D284" s="79"/>
      <c r="E284" s="79"/>
      <c r="F284" s="78">
        <v>58.12</v>
      </c>
    </row>
    <row r="285" spans="1:6" ht="18.600000000000001">
      <c r="A285" s="76">
        <v>284</v>
      </c>
      <c r="B285" s="78" t="s">
        <v>3758</v>
      </c>
      <c r="C285" s="81" t="s">
        <v>7149</v>
      </c>
      <c r="D285" s="79"/>
      <c r="E285" s="79"/>
      <c r="F285" s="78">
        <v>342.3</v>
      </c>
    </row>
    <row r="286" spans="1:6" ht="18.600000000000001">
      <c r="A286" s="76">
        <v>285</v>
      </c>
      <c r="B286" s="78" t="s">
        <v>3759</v>
      </c>
      <c r="C286" s="81" t="s">
        <v>7150</v>
      </c>
      <c r="D286" s="79"/>
      <c r="E286" s="79"/>
      <c r="F286" s="78">
        <v>548.58900000000006</v>
      </c>
    </row>
    <row r="287" spans="1:6" ht="18.600000000000001">
      <c r="A287" s="76">
        <v>286</v>
      </c>
      <c r="B287" s="78" t="s">
        <v>3760</v>
      </c>
      <c r="C287" s="81" t="s">
        <v>7133</v>
      </c>
      <c r="D287" s="79"/>
      <c r="E287" s="79"/>
      <c r="F287" s="78">
        <v>30.030999999999999</v>
      </c>
    </row>
    <row r="288" spans="1:6" ht="15">
      <c r="A288" s="76">
        <v>287</v>
      </c>
      <c r="B288" s="78" t="s">
        <v>3761</v>
      </c>
      <c r="C288" s="81" t="s">
        <v>2191</v>
      </c>
      <c r="D288" s="79"/>
      <c r="E288" s="79"/>
      <c r="F288" s="78">
        <v>46.03</v>
      </c>
    </row>
    <row r="289" spans="1:6" ht="18.600000000000001">
      <c r="A289" s="76">
        <v>288</v>
      </c>
      <c r="B289" s="78" t="s">
        <v>3762</v>
      </c>
      <c r="C289" s="81" t="s">
        <v>7134</v>
      </c>
      <c r="D289" s="79"/>
      <c r="E289" s="79"/>
      <c r="F289" s="78">
        <v>146.06</v>
      </c>
    </row>
    <row r="290" spans="1:6" ht="18.600000000000001">
      <c r="A290" s="76">
        <v>289</v>
      </c>
      <c r="B290" s="78" t="s">
        <v>3763</v>
      </c>
      <c r="C290" s="81" t="s">
        <v>7135</v>
      </c>
      <c r="D290" s="79"/>
      <c r="E290" s="79"/>
      <c r="F290" s="78">
        <v>137.33000000000001</v>
      </c>
    </row>
    <row r="291" spans="1:6" ht="18.600000000000001">
      <c r="A291" s="76">
        <v>290</v>
      </c>
      <c r="B291" s="78" t="s">
        <v>3764</v>
      </c>
      <c r="C291" s="81" t="s">
        <v>7151</v>
      </c>
      <c r="D291" s="79"/>
      <c r="E291" s="79"/>
      <c r="F291" s="78">
        <v>30.07</v>
      </c>
    </row>
    <row r="292" spans="1:6" ht="18.600000000000001">
      <c r="A292" s="76">
        <v>291</v>
      </c>
      <c r="B292" s="78" t="s">
        <v>3765</v>
      </c>
      <c r="C292" s="81" t="s">
        <v>7152</v>
      </c>
      <c r="D292" s="79"/>
      <c r="E292" s="79"/>
      <c r="F292" s="78">
        <v>30.07</v>
      </c>
    </row>
    <row r="293" spans="1:6" ht="18.600000000000001">
      <c r="A293" s="76">
        <v>292</v>
      </c>
      <c r="B293" s="78" t="s">
        <v>3766</v>
      </c>
      <c r="C293" s="81" t="s">
        <v>7153</v>
      </c>
      <c r="D293" s="79"/>
      <c r="E293" s="79"/>
      <c r="F293" s="78">
        <v>82</v>
      </c>
    </row>
    <row r="294" spans="1:6" ht="18.600000000000001">
      <c r="A294" s="76">
        <v>293</v>
      </c>
      <c r="B294" s="78" t="s">
        <v>3767</v>
      </c>
      <c r="C294" s="81" t="s">
        <v>7154</v>
      </c>
      <c r="D294" s="79"/>
      <c r="E294" s="79"/>
      <c r="F294" s="78">
        <v>368.35</v>
      </c>
    </row>
    <row r="295" spans="1:6" ht="18.600000000000001">
      <c r="A295" s="76">
        <v>294</v>
      </c>
      <c r="B295" s="78" t="s">
        <v>3768</v>
      </c>
      <c r="C295" s="81" t="s">
        <v>7136</v>
      </c>
      <c r="D295" s="79"/>
      <c r="E295" s="79"/>
      <c r="F295" s="78">
        <v>169.29</v>
      </c>
    </row>
    <row r="296" spans="1:6" ht="18.600000000000001">
      <c r="A296" s="76">
        <v>295</v>
      </c>
      <c r="B296" s="78" t="s">
        <v>3769</v>
      </c>
      <c r="C296" s="81" t="s">
        <v>7137</v>
      </c>
      <c r="D296" s="79"/>
      <c r="E296" s="79"/>
      <c r="F296" s="78">
        <v>159.80799999999999</v>
      </c>
    </row>
    <row r="297" spans="1:6" ht="18.600000000000001">
      <c r="A297" s="76">
        <v>296</v>
      </c>
      <c r="B297" s="78" t="s">
        <v>3770</v>
      </c>
      <c r="C297" s="81" t="s">
        <v>7155</v>
      </c>
      <c r="D297" s="79"/>
      <c r="E297" s="79"/>
      <c r="F297" s="78">
        <v>77.105999999999995</v>
      </c>
    </row>
    <row r="298" spans="1:6" ht="18.600000000000001">
      <c r="A298" s="76">
        <v>297</v>
      </c>
      <c r="B298" s="78" t="s">
        <v>3771</v>
      </c>
      <c r="C298" s="81" t="s">
        <v>7138</v>
      </c>
      <c r="D298" s="79"/>
      <c r="E298" s="79"/>
      <c r="F298" s="78">
        <v>411.68720000000002</v>
      </c>
    </row>
    <row r="299" spans="1:6" ht="18.600000000000001">
      <c r="A299" s="76">
        <v>298</v>
      </c>
      <c r="B299" s="78" t="s">
        <v>3772</v>
      </c>
      <c r="C299" s="81" t="s">
        <v>7156</v>
      </c>
      <c r="D299" s="79"/>
      <c r="E299" s="79"/>
      <c r="F299" s="78">
        <v>194.14</v>
      </c>
    </row>
    <row r="300" spans="1:6" ht="18.600000000000001">
      <c r="A300" s="76">
        <v>299</v>
      </c>
      <c r="B300" s="78" t="s">
        <v>3773</v>
      </c>
      <c r="C300" s="81" t="s">
        <v>7157</v>
      </c>
      <c r="D300" s="79"/>
      <c r="E300" s="79"/>
      <c r="F300" s="78">
        <v>136.08600000000001</v>
      </c>
    </row>
    <row r="301" spans="1:6" ht="18.600000000000001">
      <c r="A301" s="76">
        <v>300</v>
      </c>
      <c r="B301" s="78" t="s">
        <v>3774</v>
      </c>
      <c r="C301" s="81" t="s">
        <v>7158</v>
      </c>
      <c r="D301" s="79"/>
      <c r="E301" s="79"/>
      <c r="F301" s="78">
        <v>174.2</v>
      </c>
    </row>
    <row r="302" spans="1:6" ht="18.600000000000001">
      <c r="A302" s="76">
        <v>301</v>
      </c>
      <c r="B302" s="78" t="s">
        <v>3775</v>
      </c>
      <c r="C302" s="81" t="s">
        <v>7139</v>
      </c>
      <c r="D302" s="79"/>
      <c r="E302" s="79"/>
      <c r="F302" s="78">
        <v>78</v>
      </c>
    </row>
    <row r="303" spans="1:6" ht="18.600000000000001">
      <c r="A303" s="76">
        <v>302</v>
      </c>
      <c r="B303" s="78" t="s">
        <v>3776</v>
      </c>
      <c r="C303" s="81" t="s">
        <v>7159</v>
      </c>
      <c r="D303" s="79"/>
      <c r="E303" s="79"/>
      <c r="F303" s="78">
        <v>228.18</v>
      </c>
    </row>
    <row r="304" spans="1:6" ht="18.600000000000001">
      <c r="A304" s="76">
        <v>303</v>
      </c>
      <c r="B304" s="78" t="s">
        <v>3777</v>
      </c>
      <c r="C304" s="78" t="s">
        <v>4087</v>
      </c>
      <c r="D304" s="79"/>
      <c r="E304" s="79"/>
      <c r="F304" s="78">
        <v>201.22</v>
      </c>
    </row>
    <row r="305" spans="1:6" ht="18.600000000000001">
      <c r="A305" s="76">
        <v>304</v>
      </c>
      <c r="B305" s="78" t="s">
        <v>3778</v>
      </c>
      <c r="C305" s="78" t="s">
        <v>4088</v>
      </c>
      <c r="D305" s="79"/>
      <c r="E305" s="79"/>
      <c r="F305" s="78">
        <v>94.49</v>
      </c>
    </row>
    <row r="306" spans="1:6" ht="18.600000000000001">
      <c r="A306" s="76">
        <v>305</v>
      </c>
      <c r="B306" s="78" t="s">
        <v>3779</v>
      </c>
      <c r="C306" s="78" t="s">
        <v>4089</v>
      </c>
      <c r="D306" s="79"/>
      <c r="E306" s="79"/>
      <c r="F306" s="78">
        <v>98.141999999999996</v>
      </c>
    </row>
    <row r="307" spans="1:6" ht="15">
      <c r="A307" s="76">
        <v>306</v>
      </c>
      <c r="B307" s="78" t="s">
        <v>3780</v>
      </c>
      <c r="C307" s="78" t="s">
        <v>622</v>
      </c>
      <c r="D307" s="79"/>
      <c r="E307" s="79"/>
      <c r="F307" s="78">
        <v>153.32599999999999</v>
      </c>
    </row>
    <row r="308" spans="1:6" ht="18.600000000000001">
      <c r="A308" s="76">
        <v>307</v>
      </c>
      <c r="B308" s="78" t="s">
        <v>3781</v>
      </c>
      <c r="C308" s="78" t="s">
        <v>4090</v>
      </c>
      <c r="D308" s="79"/>
      <c r="E308" s="79"/>
      <c r="F308" s="78">
        <v>143.09</v>
      </c>
    </row>
    <row r="309" spans="1:6" ht="15">
      <c r="A309" s="76">
        <v>308</v>
      </c>
      <c r="B309" s="78" t="s">
        <v>3782</v>
      </c>
      <c r="C309" s="78" t="s">
        <v>2401</v>
      </c>
      <c r="D309" s="79"/>
      <c r="E309" s="79"/>
      <c r="F309" s="78">
        <v>86.844999999999999</v>
      </c>
    </row>
    <row r="310" spans="1:6" ht="18.600000000000001">
      <c r="A310" s="76">
        <v>309</v>
      </c>
      <c r="B310" s="78" t="s">
        <v>3783</v>
      </c>
      <c r="C310" s="78" t="s">
        <v>4091</v>
      </c>
      <c r="D310" s="79"/>
      <c r="E310" s="79"/>
      <c r="F310" s="78">
        <v>97.561000000000007</v>
      </c>
    </row>
    <row r="311" spans="1:6" ht="18.600000000000001">
      <c r="A311" s="76">
        <v>310</v>
      </c>
      <c r="B311" s="78" t="s">
        <v>3784</v>
      </c>
      <c r="C311" s="78" t="s">
        <v>4092</v>
      </c>
      <c r="D311" s="79"/>
      <c r="E311" s="79"/>
      <c r="F311" s="78">
        <v>97.561000000000007</v>
      </c>
    </row>
    <row r="312" spans="1:6" ht="18.600000000000001">
      <c r="A312" s="76">
        <v>311</v>
      </c>
      <c r="B312" s="78" t="s">
        <v>3785</v>
      </c>
      <c r="C312" s="78" t="s">
        <v>4093</v>
      </c>
      <c r="D312" s="79"/>
      <c r="E312" s="79"/>
      <c r="F312" s="78">
        <v>92.447999999999993</v>
      </c>
    </row>
    <row r="313" spans="1:6" ht="18.600000000000001">
      <c r="A313" s="76">
        <v>312</v>
      </c>
      <c r="B313" s="78" t="s">
        <v>3786</v>
      </c>
      <c r="C313" s="78" t="s">
        <v>4094</v>
      </c>
      <c r="D313" s="79"/>
      <c r="E313" s="79"/>
      <c r="F313" s="78">
        <v>28.053999999999998</v>
      </c>
    </row>
    <row r="314" spans="1:6" ht="18.600000000000001">
      <c r="A314" s="76">
        <v>313</v>
      </c>
      <c r="B314" s="78" t="s">
        <v>3787</v>
      </c>
      <c r="C314" s="78" t="s">
        <v>4095</v>
      </c>
      <c r="D314" s="79"/>
      <c r="E314" s="79"/>
      <c r="F314" s="78">
        <v>26.038</v>
      </c>
    </row>
    <row r="315" spans="1:6" ht="18.600000000000001">
      <c r="A315" s="76">
        <v>314</v>
      </c>
      <c r="B315" s="78" t="s">
        <v>3788</v>
      </c>
      <c r="C315" s="78" t="s">
        <v>4096</v>
      </c>
      <c r="D315" s="79"/>
      <c r="E315" s="79"/>
      <c r="F315" s="78">
        <v>151.99039999999999</v>
      </c>
    </row>
    <row r="316" spans="1:6" ht="18.600000000000001">
      <c r="A316" s="76">
        <v>315</v>
      </c>
      <c r="B316" s="78" t="s">
        <v>3789</v>
      </c>
      <c r="C316" s="78" t="s">
        <v>4097</v>
      </c>
      <c r="D316" s="79"/>
      <c r="E316" s="79"/>
      <c r="F316" s="78">
        <v>120.06</v>
      </c>
    </row>
    <row r="317" spans="1:6" ht="18.600000000000001">
      <c r="A317" s="76">
        <v>316</v>
      </c>
      <c r="B317" s="78" t="s">
        <v>3790</v>
      </c>
      <c r="C317" s="78" t="s">
        <v>4098</v>
      </c>
      <c r="D317" s="79"/>
      <c r="E317" s="79"/>
      <c r="F317" s="78">
        <v>134.44999999999999</v>
      </c>
    </row>
    <row r="318" spans="1:6" ht="18.600000000000001">
      <c r="A318" s="76">
        <v>317</v>
      </c>
      <c r="B318" s="78" t="s">
        <v>3791</v>
      </c>
      <c r="C318" s="78" t="s">
        <v>4099</v>
      </c>
      <c r="D318" s="79" t="s">
        <v>25</v>
      </c>
      <c r="E318" s="79" t="s">
        <v>3835</v>
      </c>
      <c r="F318" s="78">
        <v>271.52</v>
      </c>
    </row>
    <row r="319" spans="1:6" ht="18.600000000000001">
      <c r="A319" s="76">
        <v>318</v>
      </c>
      <c r="B319" s="78" t="s">
        <v>3792</v>
      </c>
      <c r="C319" s="78" t="s">
        <v>4100</v>
      </c>
      <c r="D319" s="79"/>
      <c r="E319" s="79"/>
      <c r="F319" s="78">
        <v>189.6</v>
      </c>
    </row>
    <row r="320" spans="1:6" ht="18.600000000000001">
      <c r="A320" s="76">
        <v>319</v>
      </c>
      <c r="B320" s="78" t="s">
        <v>3793</v>
      </c>
      <c r="C320" s="78" t="s">
        <v>4101</v>
      </c>
      <c r="D320" s="79"/>
      <c r="E320" s="79"/>
      <c r="F320" s="78">
        <v>44.097000000000001</v>
      </c>
    </row>
    <row r="321" spans="1:6" ht="18.600000000000001">
      <c r="A321" s="76">
        <v>320</v>
      </c>
      <c r="B321" s="78" t="s">
        <v>3794</v>
      </c>
      <c r="C321" s="78" t="s">
        <v>4102</v>
      </c>
      <c r="D321" s="79"/>
      <c r="E321" s="79"/>
      <c r="F321" s="78">
        <v>239.19880000000001</v>
      </c>
    </row>
  </sheetData>
  <hyperlinks>
    <hyperlink ref="C4" r:id="rId1" xr:uid="{DE8BDA24-DD1D-4E14-A8B1-BFFD0258E4BB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9409-6706-47B8-A5C7-BC0191E81030}">
  <sheetPr>
    <tabColor rgb="FF00B050"/>
  </sheetPr>
  <dimension ref="A1:C2091"/>
  <sheetViews>
    <sheetView showGridLines="0" tabSelected="1" zoomScaleNormal="100" workbookViewId="0">
      <pane ySplit="8" topLeftCell="A9" activePane="bottomLeft" state="frozen"/>
      <selection activeCell="E7" sqref="E7"/>
      <selection pane="bottomLeft" activeCell="G13" sqref="G13"/>
    </sheetView>
  </sheetViews>
  <sheetFormatPr defaultColWidth="9.109375" defaultRowHeight="15"/>
  <cols>
    <col min="1" max="1" width="29.44140625" style="86" customWidth="1"/>
    <col min="2" max="2" width="29" style="86" customWidth="1"/>
    <col min="3" max="3" width="15.109375" style="91" customWidth="1"/>
    <col min="4" max="16384" width="9.109375" style="86"/>
  </cols>
  <sheetData>
    <row r="1" spans="1:3" ht="24.6">
      <c r="A1" s="129" t="s">
        <v>3838</v>
      </c>
    </row>
    <row r="2" spans="1:3">
      <c r="A2" s="71" t="s">
        <v>200</v>
      </c>
    </row>
    <row r="3" spans="1:3">
      <c r="A3" s="72">
        <v>45625</v>
      </c>
    </row>
    <row r="4" spans="1:3" ht="15.6">
      <c r="A4" s="71" t="s">
        <v>7177</v>
      </c>
      <c r="B4" s="122" t="s">
        <v>6673</v>
      </c>
    </row>
    <row r="5" spans="1:3" ht="15.6">
      <c r="A5" s="71"/>
      <c r="B5" s="122" t="s">
        <v>7175</v>
      </c>
    </row>
    <row r="6" spans="1:3" ht="15.6">
      <c r="A6" s="71"/>
      <c r="B6" s="122" t="s">
        <v>7176</v>
      </c>
    </row>
    <row r="7" spans="1:3">
      <c r="A7" s="71"/>
    </row>
    <row r="8" spans="1:3" ht="15.6">
      <c r="A8" s="82" t="s">
        <v>3795</v>
      </c>
      <c r="B8" s="82" t="s">
        <v>1</v>
      </c>
      <c r="C8" s="82" t="s">
        <v>3226</v>
      </c>
    </row>
    <row r="9" spans="1:3" ht="18.600000000000001">
      <c r="A9" s="92" t="s">
        <v>4103</v>
      </c>
      <c r="B9" s="92" t="s">
        <v>203</v>
      </c>
      <c r="C9" s="93"/>
    </row>
    <row r="10" spans="1:3" ht="18.600000000000001">
      <c r="A10" s="92" t="s">
        <v>4104</v>
      </c>
      <c r="B10" s="92" t="s">
        <v>204</v>
      </c>
      <c r="C10" s="93" t="s">
        <v>205</v>
      </c>
    </row>
    <row r="11" spans="1:3">
      <c r="A11" s="92" t="s">
        <v>206</v>
      </c>
      <c r="B11" s="92" t="s">
        <v>207</v>
      </c>
      <c r="C11" s="93" t="s">
        <v>208</v>
      </c>
    </row>
    <row r="12" spans="1:3" ht="18.600000000000001">
      <c r="A12" s="92" t="s">
        <v>4105</v>
      </c>
      <c r="B12" s="92" t="s">
        <v>209</v>
      </c>
      <c r="C12" s="93" t="s">
        <v>210</v>
      </c>
    </row>
    <row r="13" spans="1:3">
      <c r="A13" s="92" t="s">
        <v>211</v>
      </c>
      <c r="B13" s="92" t="s">
        <v>212</v>
      </c>
      <c r="C13" s="93" t="s">
        <v>213</v>
      </c>
    </row>
    <row r="14" spans="1:3" ht="18.600000000000001">
      <c r="A14" s="92" t="s">
        <v>4106</v>
      </c>
      <c r="B14" s="92"/>
      <c r="C14" s="93"/>
    </row>
    <row r="15" spans="1:3" ht="18.600000000000001">
      <c r="A15" s="92" t="s">
        <v>4107</v>
      </c>
      <c r="B15" s="92"/>
      <c r="C15" s="93"/>
    </row>
    <row r="16" spans="1:3" ht="18.600000000000001">
      <c r="A16" s="92" t="s">
        <v>4108</v>
      </c>
      <c r="B16" s="92" t="s">
        <v>214</v>
      </c>
      <c r="C16" s="93" t="s">
        <v>215</v>
      </c>
    </row>
    <row r="17" spans="1:3">
      <c r="A17" s="92" t="s">
        <v>216</v>
      </c>
      <c r="B17" s="92" t="s">
        <v>217</v>
      </c>
      <c r="C17" s="93" t="s">
        <v>218</v>
      </c>
    </row>
    <row r="18" spans="1:3">
      <c r="A18" s="92" t="s">
        <v>219</v>
      </c>
      <c r="B18" s="92" t="s">
        <v>220</v>
      </c>
      <c r="C18" s="93" t="s">
        <v>221</v>
      </c>
    </row>
    <row r="19" spans="1:3" ht="18.600000000000001">
      <c r="A19" s="92" t="s">
        <v>4109</v>
      </c>
      <c r="B19" s="92" t="s">
        <v>222</v>
      </c>
      <c r="C19" s="93" t="s">
        <v>221</v>
      </c>
    </row>
    <row r="20" spans="1:3">
      <c r="A20" s="92" t="s">
        <v>223</v>
      </c>
      <c r="B20" s="92" t="s">
        <v>224</v>
      </c>
      <c r="C20" s="93" t="s">
        <v>225</v>
      </c>
    </row>
    <row r="21" spans="1:3" ht="18.600000000000001">
      <c r="A21" s="92" t="s">
        <v>4110</v>
      </c>
      <c r="B21" s="92" t="s">
        <v>226</v>
      </c>
      <c r="C21" s="93" t="s">
        <v>227</v>
      </c>
    </row>
    <row r="22" spans="1:3" ht="18.600000000000001">
      <c r="A22" s="92" t="s">
        <v>4111</v>
      </c>
      <c r="B22" s="92" t="s">
        <v>228</v>
      </c>
      <c r="C22" s="93" t="s">
        <v>229</v>
      </c>
    </row>
    <row r="23" spans="1:3" ht="18.600000000000001">
      <c r="A23" s="92" t="s">
        <v>4112</v>
      </c>
      <c r="B23" s="92" t="s">
        <v>230</v>
      </c>
      <c r="C23" s="93" t="s">
        <v>231</v>
      </c>
    </row>
    <row r="24" spans="1:3" ht="18.600000000000001">
      <c r="A24" s="92" t="s">
        <v>4113</v>
      </c>
      <c r="B24" s="92" t="s">
        <v>232</v>
      </c>
      <c r="C24" s="93" t="s">
        <v>233</v>
      </c>
    </row>
    <row r="25" spans="1:3" ht="18.600000000000001">
      <c r="A25" s="92" t="s">
        <v>4114</v>
      </c>
      <c r="B25" s="92" t="s">
        <v>234</v>
      </c>
      <c r="C25" s="93" t="s">
        <v>235</v>
      </c>
    </row>
    <row r="26" spans="1:3">
      <c r="A26" s="92" t="s">
        <v>236</v>
      </c>
      <c r="B26" s="92" t="s">
        <v>237</v>
      </c>
      <c r="C26" s="93"/>
    </row>
    <row r="27" spans="1:3">
      <c r="A27" s="92" t="s">
        <v>238</v>
      </c>
      <c r="B27" s="92" t="s">
        <v>239</v>
      </c>
      <c r="C27" s="93" t="s">
        <v>240</v>
      </c>
    </row>
    <row r="28" spans="1:3" ht="18.600000000000001">
      <c r="A28" s="92" t="s">
        <v>4115</v>
      </c>
      <c r="B28" s="92" t="s">
        <v>241</v>
      </c>
      <c r="C28" s="93" t="s">
        <v>242</v>
      </c>
    </row>
    <row r="29" spans="1:3">
      <c r="A29" s="92" t="s">
        <v>243</v>
      </c>
      <c r="B29" s="92" t="s">
        <v>244</v>
      </c>
      <c r="C29" s="93" t="s">
        <v>245</v>
      </c>
    </row>
    <row r="30" spans="1:3" ht="18.600000000000001">
      <c r="A30" s="92" t="s">
        <v>4116</v>
      </c>
      <c r="B30" s="92" t="s">
        <v>246</v>
      </c>
      <c r="C30" s="93" t="s">
        <v>247</v>
      </c>
    </row>
    <row r="31" spans="1:3" ht="18.600000000000001">
      <c r="A31" s="92" t="s">
        <v>4117</v>
      </c>
      <c r="B31" s="92" t="s">
        <v>248</v>
      </c>
      <c r="C31" s="93" t="s">
        <v>249</v>
      </c>
    </row>
    <row r="32" spans="1:3" ht="18.600000000000001">
      <c r="A32" s="92" t="s">
        <v>4118</v>
      </c>
      <c r="B32" s="92" t="s">
        <v>250</v>
      </c>
      <c r="C32" s="93" t="s">
        <v>251</v>
      </c>
    </row>
    <row r="33" spans="1:3" ht="18.600000000000001">
      <c r="A33" s="92" t="s">
        <v>4119</v>
      </c>
      <c r="B33" s="92" t="s">
        <v>252</v>
      </c>
      <c r="C33" s="93" t="s">
        <v>253</v>
      </c>
    </row>
    <row r="34" spans="1:3" ht="18.600000000000001">
      <c r="A34" s="92" t="s">
        <v>4120</v>
      </c>
      <c r="B34" s="92" t="s">
        <v>254</v>
      </c>
      <c r="C34" s="94">
        <v>2149090</v>
      </c>
    </row>
    <row r="35" spans="1:3" ht="18.600000000000001">
      <c r="A35" s="92" t="s">
        <v>4121</v>
      </c>
      <c r="B35" s="92" t="s">
        <v>255</v>
      </c>
      <c r="C35" s="93"/>
    </row>
    <row r="36" spans="1:3" ht="18.600000000000001">
      <c r="A36" s="92" t="s">
        <v>4122</v>
      </c>
      <c r="B36" s="92" t="s">
        <v>256</v>
      </c>
      <c r="C36" s="93" t="s">
        <v>257</v>
      </c>
    </row>
    <row r="37" spans="1:3" ht="18.600000000000001">
      <c r="A37" s="92" t="s">
        <v>4123</v>
      </c>
      <c r="B37" s="92" t="s">
        <v>258</v>
      </c>
      <c r="C37" s="93" t="s">
        <v>259</v>
      </c>
    </row>
    <row r="38" spans="1:3" ht="18.600000000000001">
      <c r="A38" s="92" t="s">
        <v>4114</v>
      </c>
      <c r="B38" s="92" t="s">
        <v>260</v>
      </c>
      <c r="C38" s="93" t="s">
        <v>261</v>
      </c>
    </row>
    <row r="39" spans="1:3" ht="18.600000000000001">
      <c r="A39" s="92" t="s">
        <v>4124</v>
      </c>
      <c r="B39" s="92" t="s">
        <v>262</v>
      </c>
      <c r="C39" s="93" t="s">
        <v>263</v>
      </c>
    </row>
    <row r="40" spans="1:3" ht="18.600000000000001">
      <c r="A40" s="92" t="s">
        <v>4125</v>
      </c>
      <c r="B40" s="92" t="s">
        <v>264</v>
      </c>
      <c r="C40" s="93" t="s">
        <v>265</v>
      </c>
    </row>
    <row r="41" spans="1:3" ht="18.600000000000001">
      <c r="A41" s="92" t="s">
        <v>4126</v>
      </c>
      <c r="B41" s="92" t="s">
        <v>266</v>
      </c>
      <c r="C41" s="93" t="s">
        <v>267</v>
      </c>
    </row>
    <row r="42" spans="1:3" ht="18.600000000000001">
      <c r="A42" s="92" t="s">
        <v>4127</v>
      </c>
      <c r="B42" s="92" t="s">
        <v>268</v>
      </c>
      <c r="C42" s="94">
        <v>2149215</v>
      </c>
    </row>
    <row r="43" spans="1:3" ht="18.600000000000001">
      <c r="A43" s="92" t="s">
        <v>4128</v>
      </c>
      <c r="B43" s="92" t="s">
        <v>269</v>
      </c>
      <c r="C43" s="94">
        <v>2149278</v>
      </c>
    </row>
    <row r="44" spans="1:3" ht="18.600000000000001">
      <c r="A44" s="92" t="s">
        <v>4129</v>
      </c>
      <c r="B44" s="92" t="s">
        <v>270</v>
      </c>
      <c r="C44" s="93" t="s">
        <v>271</v>
      </c>
    </row>
    <row r="45" spans="1:3" ht="18.600000000000001">
      <c r="A45" s="92" t="s">
        <v>4130</v>
      </c>
      <c r="B45" s="92" t="s">
        <v>272</v>
      </c>
      <c r="C45" s="93" t="s">
        <v>273</v>
      </c>
    </row>
    <row r="46" spans="1:3" ht="18.600000000000001">
      <c r="A46" s="92" t="s">
        <v>4131</v>
      </c>
      <c r="B46" s="92" t="s">
        <v>274</v>
      </c>
      <c r="C46" s="93" t="s">
        <v>275</v>
      </c>
    </row>
    <row r="47" spans="1:3" ht="18.600000000000001">
      <c r="A47" s="92" t="s">
        <v>4132</v>
      </c>
      <c r="B47" s="92" t="s">
        <v>276</v>
      </c>
      <c r="C47" s="93" t="s">
        <v>277</v>
      </c>
    </row>
    <row r="48" spans="1:3" ht="18.600000000000001">
      <c r="A48" s="92" t="s">
        <v>4133</v>
      </c>
      <c r="B48" s="92" t="s">
        <v>278</v>
      </c>
      <c r="C48" s="93" t="s">
        <v>279</v>
      </c>
    </row>
    <row r="49" spans="1:3" ht="18.600000000000001">
      <c r="A49" s="92" t="s">
        <v>4134</v>
      </c>
      <c r="B49" s="92" t="s">
        <v>280</v>
      </c>
      <c r="C49" s="93" t="s">
        <v>281</v>
      </c>
    </row>
    <row r="50" spans="1:3">
      <c r="A50" s="92" t="s">
        <v>282</v>
      </c>
      <c r="B50" s="92" t="s">
        <v>283</v>
      </c>
      <c r="C50" s="93" t="s">
        <v>284</v>
      </c>
    </row>
    <row r="51" spans="1:3" ht="18.600000000000001">
      <c r="A51" s="92" t="s">
        <v>4135</v>
      </c>
      <c r="B51" s="92" t="s">
        <v>285</v>
      </c>
      <c r="C51" s="93" t="s">
        <v>286</v>
      </c>
    </row>
    <row r="52" spans="1:3">
      <c r="A52" s="92" t="s">
        <v>287</v>
      </c>
      <c r="B52" s="92" t="s">
        <v>288</v>
      </c>
      <c r="C52" s="93" t="s">
        <v>289</v>
      </c>
    </row>
    <row r="53" spans="1:3" ht="18.600000000000001">
      <c r="A53" s="92" t="s">
        <v>4136</v>
      </c>
      <c r="B53" s="92" t="s">
        <v>290</v>
      </c>
      <c r="C53" s="93" t="s">
        <v>291</v>
      </c>
    </row>
    <row r="54" spans="1:3">
      <c r="A54" s="92" t="s">
        <v>292</v>
      </c>
      <c r="B54" s="92" t="s">
        <v>293</v>
      </c>
      <c r="C54" s="93" t="s">
        <v>294</v>
      </c>
    </row>
    <row r="55" spans="1:3">
      <c r="A55" s="92" t="s">
        <v>295</v>
      </c>
      <c r="B55" s="92" t="s">
        <v>296</v>
      </c>
      <c r="C55" s="93" t="s">
        <v>297</v>
      </c>
    </row>
    <row r="56" spans="1:3">
      <c r="A56" s="92" t="s">
        <v>295</v>
      </c>
      <c r="B56" s="92" t="s">
        <v>296</v>
      </c>
      <c r="C56" s="93" t="s">
        <v>297</v>
      </c>
    </row>
    <row r="57" spans="1:3" ht="18.600000000000001">
      <c r="A57" s="92" t="s">
        <v>4137</v>
      </c>
      <c r="B57" s="92" t="s">
        <v>296</v>
      </c>
      <c r="C57" s="93" t="s">
        <v>298</v>
      </c>
    </row>
    <row r="58" spans="1:3">
      <c r="A58" s="92" t="s">
        <v>299</v>
      </c>
      <c r="B58" s="92" t="s">
        <v>300</v>
      </c>
      <c r="C58" s="93" t="s">
        <v>301</v>
      </c>
    </row>
    <row r="59" spans="1:3" ht="18.600000000000001">
      <c r="A59" s="92" t="s">
        <v>4138</v>
      </c>
      <c r="B59" s="92"/>
      <c r="C59" s="93" t="s">
        <v>302</v>
      </c>
    </row>
    <row r="60" spans="1:3" ht="18.600000000000001">
      <c r="A60" s="92" t="s">
        <v>4139</v>
      </c>
      <c r="B60" s="92" t="s">
        <v>303</v>
      </c>
      <c r="C60" s="93" t="s">
        <v>302</v>
      </c>
    </row>
    <row r="61" spans="1:3" ht="18.600000000000001">
      <c r="A61" s="92" t="s">
        <v>4140</v>
      </c>
      <c r="B61" s="92" t="s">
        <v>296</v>
      </c>
      <c r="C61" s="93" t="s">
        <v>304</v>
      </c>
    </row>
    <row r="62" spans="1:3" ht="18.600000000000001">
      <c r="A62" s="92" t="s">
        <v>4139</v>
      </c>
      <c r="B62" s="92" t="s">
        <v>305</v>
      </c>
      <c r="C62" s="93" t="s">
        <v>306</v>
      </c>
    </row>
    <row r="63" spans="1:3" ht="30">
      <c r="A63" s="92" t="s">
        <v>4141</v>
      </c>
      <c r="B63" s="92" t="s">
        <v>307</v>
      </c>
      <c r="C63" s="93" t="s">
        <v>308</v>
      </c>
    </row>
    <row r="64" spans="1:3" ht="30">
      <c r="A64" s="92" t="s">
        <v>4142</v>
      </c>
      <c r="B64" s="92" t="s">
        <v>309</v>
      </c>
      <c r="C64" s="93" t="s">
        <v>310</v>
      </c>
    </row>
    <row r="65" spans="1:3" ht="18.600000000000001">
      <c r="A65" s="92" t="s">
        <v>4143</v>
      </c>
      <c r="B65" s="92" t="s">
        <v>311</v>
      </c>
      <c r="C65" s="93" t="s">
        <v>312</v>
      </c>
    </row>
    <row r="66" spans="1:3" ht="30">
      <c r="A66" s="92" t="s">
        <v>4144</v>
      </c>
      <c r="B66" s="92" t="s">
        <v>313</v>
      </c>
      <c r="C66" s="93" t="s">
        <v>314</v>
      </c>
    </row>
    <row r="67" spans="1:3" ht="30">
      <c r="A67" s="92" t="s">
        <v>4145</v>
      </c>
      <c r="B67" s="92" t="s">
        <v>315</v>
      </c>
      <c r="C67" s="93" t="s">
        <v>316</v>
      </c>
    </row>
    <row r="68" spans="1:3" ht="18.600000000000001">
      <c r="A68" s="92" t="s">
        <v>4146</v>
      </c>
      <c r="B68" s="92" t="s">
        <v>317</v>
      </c>
      <c r="C68" s="93" t="s">
        <v>318</v>
      </c>
    </row>
    <row r="69" spans="1:3">
      <c r="A69" s="92" t="s">
        <v>319</v>
      </c>
      <c r="B69" s="92" t="s">
        <v>320</v>
      </c>
      <c r="C69" s="93" t="s">
        <v>321</v>
      </c>
    </row>
    <row r="70" spans="1:3" ht="30">
      <c r="A70" s="92" t="s">
        <v>322</v>
      </c>
      <c r="B70" s="92" t="s">
        <v>323</v>
      </c>
      <c r="C70" s="93" t="s">
        <v>324</v>
      </c>
    </row>
    <row r="71" spans="1:3" ht="18.600000000000001">
      <c r="A71" s="92" t="s">
        <v>4147</v>
      </c>
      <c r="B71" s="92" t="s">
        <v>325</v>
      </c>
      <c r="C71" s="93" t="s">
        <v>326</v>
      </c>
    </row>
    <row r="72" spans="1:3" ht="18.600000000000001">
      <c r="A72" s="92" t="s">
        <v>4148</v>
      </c>
      <c r="B72" s="92" t="s">
        <v>327</v>
      </c>
      <c r="C72" s="93" t="s">
        <v>328</v>
      </c>
    </row>
    <row r="73" spans="1:3" ht="18.600000000000001">
      <c r="A73" s="92" t="s">
        <v>4149</v>
      </c>
      <c r="B73" s="92" t="s">
        <v>329</v>
      </c>
      <c r="C73" s="93" t="s">
        <v>330</v>
      </c>
    </row>
    <row r="74" spans="1:3" ht="30">
      <c r="A74" s="92" t="s">
        <v>4150</v>
      </c>
      <c r="B74" s="92" t="s">
        <v>331</v>
      </c>
      <c r="C74" s="93" t="s">
        <v>332</v>
      </c>
    </row>
    <row r="75" spans="1:3" ht="18.600000000000001">
      <c r="A75" s="92" t="s">
        <v>4151</v>
      </c>
      <c r="B75" s="92" t="s">
        <v>333</v>
      </c>
      <c r="C75" s="93" t="s">
        <v>334</v>
      </c>
    </row>
    <row r="76" spans="1:3" ht="30">
      <c r="A76" s="92" t="s">
        <v>4152</v>
      </c>
      <c r="B76" s="92" t="s">
        <v>335</v>
      </c>
      <c r="C76" s="93" t="s">
        <v>336</v>
      </c>
    </row>
    <row r="77" spans="1:3" ht="18.600000000000001">
      <c r="A77" s="92" t="s">
        <v>4153</v>
      </c>
      <c r="B77" s="92" t="s">
        <v>337</v>
      </c>
      <c r="C77" s="93" t="s">
        <v>338</v>
      </c>
    </row>
    <row r="78" spans="1:3" ht="18.600000000000001">
      <c r="A78" s="92" t="s">
        <v>4154</v>
      </c>
      <c r="B78" s="92" t="s">
        <v>339</v>
      </c>
      <c r="C78" s="93" t="s">
        <v>340</v>
      </c>
    </row>
    <row r="79" spans="1:3" ht="30">
      <c r="A79" s="92" t="s">
        <v>341</v>
      </c>
      <c r="B79" s="92" t="s">
        <v>342</v>
      </c>
      <c r="C79" s="93"/>
    </row>
    <row r="80" spans="1:3" ht="18.600000000000001">
      <c r="A80" s="92" t="s">
        <v>4155</v>
      </c>
      <c r="B80" s="92" t="s">
        <v>343</v>
      </c>
      <c r="C80" s="93" t="s">
        <v>344</v>
      </c>
    </row>
    <row r="81" spans="1:3">
      <c r="A81" s="92" t="s">
        <v>345</v>
      </c>
      <c r="B81" s="92" t="s">
        <v>346</v>
      </c>
      <c r="C81" s="93" t="s">
        <v>347</v>
      </c>
    </row>
    <row r="82" spans="1:3" ht="18.600000000000001">
      <c r="A82" s="92" t="s">
        <v>4156</v>
      </c>
      <c r="B82" s="92" t="s">
        <v>348</v>
      </c>
      <c r="C82" s="93" t="s">
        <v>349</v>
      </c>
    </row>
    <row r="83" spans="1:3" ht="18.600000000000001">
      <c r="A83" s="92" t="s">
        <v>4157</v>
      </c>
      <c r="B83" s="92" t="s">
        <v>350</v>
      </c>
      <c r="C83" s="93" t="s">
        <v>351</v>
      </c>
    </row>
    <row r="84" spans="1:3">
      <c r="A84" s="92" t="s">
        <v>352</v>
      </c>
      <c r="B84" s="92" t="s">
        <v>353</v>
      </c>
      <c r="C84" s="93" t="s">
        <v>354</v>
      </c>
    </row>
    <row r="85" spans="1:3" ht="18.600000000000001">
      <c r="A85" s="92" t="s">
        <v>4158</v>
      </c>
      <c r="B85" s="92" t="s">
        <v>355</v>
      </c>
      <c r="C85" s="93" t="s">
        <v>356</v>
      </c>
    </row>
    <row r="86" spans="1:3" ht="18.600000000000001">
      <c r="A86" s="92" t="s">
        <v>4159</v>
      </c>
      <c r="B86" s="92" t="s">
        <v>357</v>
      </c>
      <c r="C86" s="93" t="s">
        <v>358</v>
      </c>
    </row>
    <row r="87" spans="1:3">
      <c r="A87" s="92" t="s">
        <v>359</v>
      </c>
      <c r="B87" s="92" t="s">
        <v>360</v>
      </c>
      <c r="C87" s="93" t="s">
        <v>361</v>
      </c>
    </row>
    <row r="88" spans="1:3">
      <c r="A88" s="92" t="s">
        <v>362</v>
      </c>
      <c r="B88" s="92" t="s">
        <v>363</v>
      </c>
      <c r="C88" s="93" t="s">
        <v>364</v>
      </c>
    </row>
    <row r="89" spans="1:3" ht="18.600000000000001">
      <c r="A89" s="92" t="s">
        <v>4160</v>
      </c>
      <c r="B89" s="92" t="s">
        <v>365</v>
      </c>
      <c r="C89" s="93" t="s">
        <v>366</v>
      </c>
    </row>
    <row r="90" spans="1:3">
      <c r="A90" s="92" t="s">
        <v>367</v>
      </c>
      <c r="B90" s="92" t="s">
        <v>368</v>
      </c>
      <c r="C90" s="93" t="s">
        <v>369</v>
      </c>
    </row>
    <row r="91" spans="1:3" ht="18.600000000000001">
      <c r="A91" s="92" t="s">
        <v>4161</v>
      </c>
      <c r="B91" s="92" t="s">
        <v>370</v>
      </c>
      <c r="C91" s="93" t="s">
        <v>371</v>
      </c>
    </row>
    <row r="92" spans="1:3">
      <c r="A92" s="92" t="s">
        <v>372</v>
      </c>
      <c r="B92" s="92" t="s">
        <v>373</v>
      </c>
      <c r="C92" s="93" t="s">
        <v>374</v>
      </c>
    </row>
    <row r="93" spans="1:3" ht="18.600000000000001">
      <c r="A93" s="92" t="s">
        <v>4162</v>
      </c>
      <c r="B93" s="92" t="s">
        <v>375</v>
      </c>
      <c r="C93" s="93" t="s">
        <v>376</v>
      </c>
    </row>
    <row r="94" spans="1:3" ht="18.600000000000001">
      <c r="A94" s="92" t="s">
        <v>4163</v>
      </c>
      <c r="B94" s="92" t="s">
        <v>377</v>
      </c>
      <c r="C94" s="93" t="s">
        <v>378</v>
      </c>
    </row>
    <row r="95" spans="1:3" ht="18.600000000000001">
      <c r="A95" s="92" t="s">
        <v>4164</v>
      </c>
      <c r="B95" s="92" t="s">
        <v>379</v>
      </c>
      <c r="C95" s="93" t="s">
        <v>380</v>
      </c>
    </row>
    <row r="96" spans="1:3" ht="18.600000000000001">
      <c r="A96" s="92" t="s">
        <v>4165</v>
      </c>
      <c r="B96" s="92" t="s">
        <v>381</v>
      </c>
      <c r="C96" s="93" t="s">
        <v>382</v>
      </c>
    </row>
    <row r="97" spans="1:3" ht="30">
      <c r="A97" s="92" t="s">
        <v>4166</v>
      </c>
      <c r="B97" s="92" t="s">
        <v>383</v>
      </c>
      <c r="C97" s="93" t="s">
        <v>384</v>
      </c>
    </row>
    <row r="98" spans="1:3" ht="18.600000000000001">
      <c r="A98" s="92" t="s">
        <v>4167</v>
      </c>
      <c r="B98" s="92" t="s">
        <v>385</v>
      </c>
      <c r="C98" s="93" t="s">
        <v>386</v>
      </c>
    </row>
    <row r="99" spans="1:3" ht="18.600000000000001">
      <c r="A99" s="92" t="s">
        <v>4168</v>
      </c>
      <c r="B99" s="92" t="s">
        <v>387</v>
      </c>
      <c r="C99" s="93" t="s">
        <v>388</v>
      </c>
    </row>
    <row r="100" spans="1:3" ht="18.600000000000001">
      <c r="A100" s="92" t="s">
        <v>4169</v>
      </c>
      <c r="B100" s="92" t="s">
        <v>389</v>
      </c>
      <c r="C100" s="93" t="s">
        <v>390</v>
      </c>
    </row>
    <row r="101" spans="1:3" ht="18.600000000000001">
      <c r="A101" s="92" t="s">
        <v>4170</v>
      </c>
      <c r="B101" s="92" t="s">
        <v>391</v>
      </c>
      <c r="C101" s="93" t="s">
        <v>392</v>
      </c>
    </row>
    <row r="102" spans="1:3" ht="18.600000000000001">
      <c r="A102" s="92" t="s">
        <v>4171</v>
      </c>
      <c r="B102" s="92" t="s">
        <v>393</v>
      </c>
      <c r="C102" s="93" t="s">
        <v>394</v>
      </c>
    </row>
    <row r="103" spans="1:3" ht="18.600000000000001">
      <c r="A103" s="92" t="s">
        <v>4172</v>
      </c>
      <c r="B103" s="92" t="s">
        <v>395</v>
      </c>
      <c r="C103" s="93" t="s">
        <v>396</v>
      </c>
    </row>
    <row r="104" spans="1:3" ht="18.600000000000001">
      <c r="A104" s="92" t="s">
        <v>4173</v>
      </c>
      <c r="B104" s="92" t="s">
        <v>397</v>
      </c>
      <c r="C104" s="93" t="s">
        <v>398</v>
      </c>
    </row>
    <row r="105" spans="1:3" ht="18.600000000000001">
      <c r="A105" s="92" t="s">
        <v>4174</v>
      </c>
      <c r="B105" s="92" t="s">
        <v>399</v>
      </c>
      <c r="C105" s="93" t="s">
        <v>400</v>
      </c>
    </row>
    <row r="106" spans="1:3" ht="18.600000000000001">
      <c r="A106" s="92" t="s">
        <v>4174</v>
      </c>
      <c r="B106" s="92" t="s">
        <v>399</v>
      </c>
      <c r="C106" s="93" t="s">
        <v>401</v>
      </c>
    </row>
    <row r="107" spans="1:3" ht="18.600000000000001">
      <c r="A107" s="92" t="s">
        <v>4174</v>
      </c>
      <c r="B107" s="92" t="s">
        <v>402</v>
      </c>
      <c r="C107" s="93" t="s">
        <v>403</v>
      </c>
    </row>
    <row r="108" spans="1:3" ht="18.600000000000001">
      <c r="A108" s="92" t="s">
        <v>4175</v>
      </c>
      <c r="B108" s="92" t="s">
        <v>399</v>
      </c>
      <c r="C108" s="93" t="s">
        <v>404</v>
      </c>
    </row>
    <row r="109" spans="1:3" ht="18.600000000000001">
      <c r="A109" s="92" t="s">
        <v>4176</v>
      </c>
      <c r="B109" s="92" t="s">
        <v>405</v>
      </c>
      <c r="C109" s="93" t="s">
        <v>406</v>
      </c>
    </row>
    <row r="110" spans="1:3" ht="18.600000000000001">
      <c r="A110" s="92" t="s">
        <v>4177</v>
      </c>
      <c r="B110" s="92" t="s">
        <v>407</v>
      </c>
      <c r="C110" s="93" t="s">
        <v>408</v>
      </c>
    </row>
    <row r="111" spans="1:3" ht="18.600000000000001">
      <c r="A111" s="92" t="s">
        <v>4178</v>
      </c>
      <c r="B111" s="92" t="s">
        <v>409</v>
      </c>
      <c r="C111" s="93" t="s">
        <v>382</v>
      </c>
    </row>
    <row r="112" spans="1:3" ht="18.600000000000001">
      <c r="A112" s="92" t="s">
        <v>4179</v>
      </c>
      <c r="B112" s="92" t="s">
        <v>410</v>
      </c>
      <c r="C112" s="93" t="s">
        <v>411</v>
      </c>
    </row>
    <row r="113" spans="1:3" ht="18.600000000000001">
      <c r="A113" s="92" t="s">
        <v>4180</v>
      </c>
      <c r="B113" s="92" t="s">
        <v>412</v>
      </c>
      <c r="C113" s="93" t="s">
        <v>413</v>
      </c>
    </row>
    <row r="114" spans="1:3" ht="18.600000000000001">
      <c r="A114" s="92" t="s">
        <v>4181</v>
      </c>
      <c r="B114" s="92" t="s">
        <v>414</v>
      </c>
      <c r="C114" s="93" t="s">
        <v>415</v>
      </c>
    </row>
    <row r="115" spans="1:3" ht="18.600000000000001">
      <c r="A115" s="92" t="s">
        <v>4182</v>
      </c>
      <c r="B115" s="92"/>
      <c r="C115" s="93"/>
    </row>
    <row r="116" spans="1:3" ht="18.600000000000001">
      <c r="A116" s="92" t="s">
        <v>4183</v>
      </c>
      <c r="B116" s="92" t="s">
        <v>377</v>
      </c>
      <c r="C116" s="93" t="s">
        <v>416</v>
      </c>
    </row>
    <row r="117" spans="1:3" ht="18.600000000000001">
      <c r="A117" s="92" t="s">
        <v>4184</v>
      </c>
      <c r="B117" s="92" t="s">
        <v>417</v>
      </c>
      <c r="C117" s="93" t="s">
        <v>418</v>
      </c>
    </row>
    <row r="118" spans="1:3">
      <c r="A118" s="92" t="s">
        <v>419</v>
      </c>
      <c r="B118" s="92" t="s">
        <v>420</v>
      </c>
      <c r="C118" s="93" t="s">
        <v>421</v>
      </c>
    </row>
    <row r="119" spans="1:3">
      <c r="A119" s="92" t="s">
        <v>422</v>
      </c>
      <c r="B119" s="92" t="s">
        <v>423</v>
      </c>
      <c r="C119" s="93" t="s">
        <v>424</v>
      </c>
    </row>
    <row r="120" spans="1:3">
      <c r="A120" s="92" t="s">
        <v>425</v>
      </c>
      <c r="B120" s="92" t="s">
        <v>426</v>
      </c>
      <c r="C120" s="93" t="s">
        <v>427</v>
      </c>
    </row>
    <row r="121" spans="1:3">
      <c r="A121" s="92" t="s">
        <v>428</v>
      </c>
      <c r="B121" s="92" t="s">
        <v>429</v>
      </c>
      <c r="C121" s="93" t="s">
        <v>430</v>
      </c>
    </row>
    <row r="122" spans="1:3" ht="18.600000000000001">
      <c r="A122" s="92" t="s">
        <v>4185</v>
      </c>
      <c r="B122" s="92" t="s">
        <v>431</v>
      </c>
      <c r="C122" s="93" t="s">
        <v>432</v>
      </c>
    </row>
    <row r="123" spans="1:3" ht="30">
      <c r="A123" s="92" t="s">
        <v>433</v>
      </c>
      <c r="B123" s="92" t="s">
        <v>434</v>
      </c>
      <c r="C123" s="93" t="s">
        <v>435</v>
      </c>
    </row>
    <row r="124" spans="1:3" ht="18.600000000000001">
      <c r="A124" s="92" t="s">
        <v>4186</v>
      </c>
      <c r="B124" s="92" t="s">
        <v>436</v>
      </c>
      <c r="C124" s="93" t="s">
        <v>437</v>
      </c>
    </row>
    <row r="125" spans="1:3" ht="18.600000000000001">
      <c r="A125" s="92" t="s">
        <v>4187</v>
      </c>
      <c r="B125" s="92" t="s">
        <v>438</v>
      </c>
      <c r="C125" s="93" t="s">
        <v>439</v>
      </c>
    </row>
    <row r="126" spans="1:3" ht="18.600000000000001">
      <c r="A126" s="92" t="s">
        <v>4188</v>
      </c>
      <c r="B126" s="92" t="s">
        <v>440</v>
      </c>
      <c r="C126" s="93" t="s">
        <v>441</v>
      </c>
    </row>
    <row r="127" spans="1:3" ht="18.600000000000001">
      <c r="A127" s="92" t="s">
        <v>4189</v>
      </c>
      <c r="B127" s="92" t="s">
        <v>442</v>
      </c>
      <c r="C127" s="93" t="s">
        <v>443</v>
      </c>
    </row>
    <row r="128" spans="1:3" ht="18.600000000000001">
      <c r="A128" s="92" t="s">
        <v>4190</v>
      </c>
      <c r="B128" s="92" t="s">
        <v>444</v>
      </c>
      <c r="C128" s="93" t="s">
        <v>445</v>
      </c>
    </row>
    <row r="129" spans="1:3" ht="18.600000000000001">
      <c r="A129" s="92" t="s">
        <v>4191</v>
      </c>
      <c r="B129" s="92" t="s">
        <v>446</v>
      </c>
      <c r="C129" s="93" t="s">
        <v>447</v>
      </c>
    </row>
    <row r="130" spans="1:3" ht="18.600000000000001">
      <c r="A130" s="92" t="s">
        <v>4192</v>
      </c>
      <c r="B130" s="92" t="s">
        <v>448</v>
      </c>
      <c r="C130" s="93" t="s">
        <v>449</v>
      </c>
    </row>
    <row r="131" spans="1:3">
      <c r="A131" s="92" t="s">
        <v>450</v>
      </c>
      <c r="B131" s="92" t="s">
        <v>451</v>
      </c>
      <c r="C131" s="93" t="s">
        <v>452</v>
      </c>
    </row>
    <row r="132" spans="1:3" ht="18.600000000000001">
      <c r="A132" s="92" t="s">
        <v>4193</v>
      </c>
      <c r="B132" s="92" t="s">
        <v>453</v>
      </c>
      <c r="C132" s="93" t="s">
        <v>454</v>
      </c>
    </row>
    <row r="133" spans="1:3">
      <c r="A133" s="92" t="s">
        <v>455</v>
      </c>
      <c r="B133" s="92" t="s">
        <v>456</v>
      </c>
      <c r="C133" s="93" t="s">
        <v>457</v>
      </c>
    </row>
    <row r="134" spans="1:3" ht="18.600000000000001">
      <c r="A134" s="92" t="s">
        <v>4194</v>
      </c>
      <c r="B134" s="92" t="s">
        <v>458</v>
      </c>
      <c r="C134" s="93" t="s">
        <v>459</v>
      </c>
    </row>
    <row r="135" spans="1:3">
      <c r="A135" s="92" t="s">
        <v>460</v>
      </c>
      <c r="B135" s="92" t="s">
        <v>461</v>
      </c>
      <c r="C135" s="93" t="s">
        <v>462</v>
      </c>
    </row>
    <row r="136" spans="1:3" ht="18.600000000000001">
      <c r="A136" s="92" t="s">
        <v>4195</v>
      </c>
      <c r="B136" s="92" t="s">
        <v>463</v>
      </c>
      <c r="C136" s="93" t="s">
        <v>464</v>
      </c>
    </row>
    <row r="137" spans="1:3" ht="18.600000000000001">
      <c r="A137" s="92" t="s">
        <v>4196</v>
      </c>
      <c r="B137" s="92" t="s">
        <v>465</v>
      </c>
      <c r="C137" s="93" t="s">
        <v>466</v>
      </c>
    </row>
    <row r="138" spans="1:3" ht="18.600000000000001">
      <c r="A138" s="92" t="s">
        <v>4197</v>
      </c>
      <c r="B138" s="92" t="s">
        <v>467</v>
      </c>
      <c r="C138" s="93" t="s">
        <v>468</v>
      </c>
    </row>
    <row r="139" spans="1:3" ht="18.600000000000001">
      <c r="A139" s="92" t="s">
        <v>4198</v>
      </c>
      <c r="B139" s="92" t="s">
        <v>469</v>
      </c>
      <c r="C139" s="93" t="s">
        <v>470</v>
      </c>
    </row>
    <row r="140" spans="1:3" ht="18.600000000000001">
      <c r="A140" s="92" t="s">
        <v>4199</v>
      </c>
      <c r="B140" s="92" t="s">
        <v>471</v>
      </c>
      <c r="C140" s="93" t="s">
        <v>472</v>
      </c>
    </row>
    <row r="141" spans="1:3" ht="18.600000000000001">
      <c r="A141" s="92" t="s">
        <v>4200</v>
      </c>
      <c r="B141" s="92" t="s">
        <v>473</v>
      </c>
      <c r="C141" s="93" t="s">
        <v>474</v>
      </c>
    </row>
    <row r="142" spans="1:3" ht="18.600000000000001">
      <c r="A142" s="92" t="s">
        <v>4201</v>
      </c>
      <c r="B142" s="92" t="s">
        <v>475</v>
      </c>
      <c r="C142" s="93" t="s">
        <v>476</v>
      </c>
    </row>
    <row r="143" spans="1:3" ht="18.600000000000001">
      <c r="A143" s="92" t="s">
        <v>4202</v>
      </c>
      <c r="B143" s="92" t="s">
        <v>477</v>
      </c>
      <c r="C143" s="93" t="s">
        <v>478</v>
      </c>
    </row>
    <row r="144" spans="1:3" ht="18.600000000000001">
      <c r="A144" s="92" t="s">
        <v>4203</v>
      </c>
      <c r="B144" s="92" t="s">
        <v>479</v>
      </c>
      <c r="C144" s="93" t="s">
        <v>480</v>
      </c>
    </row>
    <row r="145" spans="1:3" ht="18.600000000000001">
      <c r="A145" s="92" t="s">
        <v>4204</v>
      </c>
      <c r="B145" s="92" t="s">
        <v>481</v>
      </c>
      <c r="C145" s="93" t="s">
        <v>482</v>
      </c>
    </row>
    <row r="146" spans="1:3" ht="18.600000000000001">
      <c r="A146" s="92" t="s">
        <v>4205</v>
      </c>
      <c r="B146" s="92" t="s">
        <v>483</v>
      </c>
      <c r="C146" s="93" t="s">
        <v>484</v>
      </c>
    </row>
    <row r="147" spans="1:3" ht="18.600000000000001">
      <c r="A147" s="92" t="s">
        <v>4206</v>
      </c>
      <c r="B147" s="92" t="s">
        <v>485</v>
      </c>
      <c r="C147" s="93" t="s">
        <v>486</v>
      </c>
    </row>
    <row r="148" spans="1:3" ht="18.600000000000001">
      <c r="A148" s="92" t="s">
        <v>4207</v>
      </c>
      <c r="B148" s="92" t="s">
        <v>487</v>
      </c>
      <c r="C148" s="93" t="s">
        <v>488</v>
      </c>
    </row>
    <row r="149" spans="1:3" ht="18.600000000000001">
      <c r="A149" s="92" t="s">
        <v>4208</v>
      </c>
      <c r="B149" s="92" t="s">
        <v>489</v>
      </c>
      <c r="C149" s="93" t="s">
        <v>490</v>
      </c>
    </row>
    <row r="150" spans="1:3" ht="18.600000000000001">
      <c r="A150" s="92" t="s">
        <v>4209</v>
      </c>
      <c r="B150" s="92" t="s">
        <v>491</v>
      </c>
      <c r="C150" s="93" t="s">
        <v>492</v>
      </c>
    </row>
    <row r="151" spans="1:3">
      <c r="A151" s="92" t="s">
        <v>493</v>
      </c>
      <c r="B151" s="92" t="s">
        <v>494</v>
      </c>
      <c r="C151" s="93" t="s">
        <v>495</v>
      </c>
    </row>
    <row r="152" spans="1:3">
      <c r="A152" s="92" t="s">
        <v>496</v>
      </c>
      <c r="B152" s="92" t="s">
        <v>497</v>
      </c>
      <c r="C152" s="93" t="s">
        <v>498</v>
      </c>
    </row>
    <row r="153" spans="1:3" ht="18.600000000000001">
      <c r="A153" s="92" t="s">
        <v>4210</v>
      </c>
      <c r="B153" s="92" t="s">
        <v>499</v>
      </c>
      <c r="C153" s="93" t="s">
        <v>500</v>
      </c>
    </row>
    <row r="154" spans="1:3">
      <c r="A154" s="92" t="s">
        <v>501</v>
      </c>
      <c r="B154" s="92" t="s">
        <v>502</v>
      </c>
      <c r="C154" s="93" t="s">
        <v>503</v>
      </c>
    </row>
    <row r="155" spans="1:3">
      <c r="A155" s="92" t="s">
        <v>504</v>
      </c>
      <c r="B155" s="92" t="s">
        <v>505</v>
      </c>
      <c r="C155" s="93" t="s">
        <v>506</v>
      </c>
    </row>
    <row r="156" spans="1:3" ht="18.600000000000001">
      <c r="A156" s="92" t="s">
        <v>4211</v>
      </c>
      <c r="B156" s="92" t="s">
        <v>507</v>
      </c>
      <c r="C156" s="93" t="s">
        <v>508</v>
      </c>
    </row>
    <row r="157" spans="1:3" ht="18.600000000000001">
      <c r="A157" s="92" t="s">
        <v>4212</v>
      </c>
      <c r="B157" s="92" t="s">
        <v>509</v>
      </c>
      <c r="C157" s="93" t="s">
        <v>510</v>
      </c>
    </row>
    <row r="158" spans="1:3">
      <c r="A158" s="92" t="s">
        <v>511</v>
      </c>
      <c r="B158" s="92" t="s">
        <v>512</v>
      </c>
      <c r="C158" s="93" t="s">
        <v>513</v>
      </c>
    </row>
    <row r="159" spans="1:3" ht="18.600000000000001">
      <c r="A159" s="92" t="s">
        <v>4213</v>
      </c>
      <c r="B159" s="92" t="s">
        <v>514</v>
      </c>
      <c r="C159" s="93" t="s">
        <v>515</v>
      </c>
    </row>
    <row r="160" spans="1:3" ht="18.600000000000001">
      <c r="A160" s="92" t="s">
        <v>4214</v>
      </c>
      <c r="B160" s="92" t="s">
        <v>516</v>
      </c>
      <c r="C160" s="93" t="s">
        <v>517</v>
      </c>
    </row>
    <row r="161" spans="1:3">
      <c r="A161" s="92" t="s">
        <v>518</v>
      </c>
      <c r="B161" s="92" t="s">
        <v>519</v>
      </c>
      <c r="C161" s="93" t="s">
        <v>520</v>
      </c>
    </row>
    <row r="162" spans="1:3" ht="18.600000000000001">
      <c r="A162" s="92" t="s">
        <v>4215</v>
      </c>
      <c r="B162" s="92" t="s">
        <v>521</v>
      </c>
      <c r="C162" s="93" t="s">
        <v>522</v>
      </c>
    </row>
    <row r="163" spans="1:3" ht="18.600000000000001">
      <c r="A163" s="92" t="s">
        <v>4216</v>
      </c>
      <c r="B163" s="92" t="s">
        <v>523</v>
      </c>
      <c r="C163" s="93" t="s">
        <v>524</v>
      </c>
    </row>
    <row r="164" spans="1:3" ht="18.600000000000001">
      <c r="A164" s="92" t="s">
        <v>4217</v>
      </c>
      <c r="B164" s="92" t="s">
        <v>525</v>
      </c>
      <c r="C164" s="93" t="s">
        <v>526</v>
      </c>
    </row>
    <row r="165" spans="1:3" ht="18.600000000000001">
      <c r="A165" s="92" t="s">
        <v>4218</v>
      </c>
      <c r="B165" s="92" t="s">
        <v>527</v>
      </c>
      <c r="C165" s="93" t="s">
        <v>528</v>
      </c>
    </row>
    <row r="166" spans="1:3" ht="18.600000000000001">
      <c r="A166" s="92" t="s">
        <v>4219</v>
      </c>
      <c r="B166" s="92" t="s">
        <v>529</v>
      </c>
      <c r="C166" s="93" t="s">
        <v>530</v>
      </c>
    </row>
    <row r="167" spans="1:3">
      <c r="A167" s="92" t="s">
        <v>531</v>
      </c>
      <c r="B167" s="92" t="s">
        <v>532</v>
      </c>
      <c r="C167" s="93" t="s">
        <v>533</v>
      </c>
    </row>
    <row r="168" spans="1:3" ht="18.600000000000001">
      <c r="A168" s="92" t="s">
        <v>4220</v>
      </c>
      <c r="B168" s="92" t="s">
        <v>534</v>
      </c>
      <c r="C168" s="93"/>
    </row>
    <row r="169" spans="1:3" ht="18.600000000000001">
      <c r="A169" s="92" t="s">
        <v>4221</v>
      </c>
      <c r="B169" s="92" t="s">
        <v>535</v>
      </c>
      <c r="C169" s="93" t="s">
        <v>536</v>
      </c>
    </row>
    <row r="170" spans="1:3" ht="18.600000000000001">
      <c r="A170" s="92" t="s">
        <v>4222</v>
      </c>
      <c r="B170" s="92" t="s">
        <v>537</v>
      </c>
      <c r="C170" s="93" t="s">
        <v>538</v>
      </c>
    </row>
    <row r="171" spans="1:3" ht="18.600000000000001">
      <c r="A171" s="92" t="s">
        <v>4223</v>
      </c>
      <c r="B171" s="92" t="s">
        <v>539</v>
      </c>
      <c r="C171" s="94">
        <v>2095581</v>
      </c>
    </row>
    <row r="172" spans="1:3" ht="18.600000000000001">
      <c r="A172" s="92" t="s">
        <v>4224</v>
      </c>
      <c r="B172" s="92" t="s">
        <v>540</v>
      </c>
      <c r="C172" s="93" t="s">
        <v>541</v>
      </c>
    </row>
    <row r="173" spans="1:3">
      <c r="A173" s="92" t="s">
        <v>542</v>
      </c>
      <c r="B173" s="92" t="s">
        <v>543</v>
      </c>
      <c r="C173" s="93" t="s">
        <v>544</v>
      </c>
    </row>
    <row r="174" spans="1:3" ht="18.600000000000001">
      <c r="A174" s="92" t="s">
        <v>4225</v>
      </c>
      <c r="B174" s="92" t="s">
        <v>545</v>
      </c>
      <c r="C174" s="93" t="s">
        <v>546</v>
      </c>
    </row>
    <row r="175" spans="1:3">
      <c r="A175" s="92" t="s">
        <v>547</v>
      </c>
      <c r="B175" s="92" t="s">
        <v>548</v>
      </c>
      <c r="C175" s="93" t="s">
        <v>549</v>
      </c>
    </row>
    <row r="176" spans="1:3" ht="18.600000000000001">
      <c r="A176" s="92" t="s">
        <v>4226</v>
      </c>
      <c r="B176" s="92" t="s">
        <v>550</v>
      </c>
      <c r="C176" s="93" t="s">
        <v>551</v>
      </c>
    </row>
    <row r="177" spans="1:3" ht="18.600000000000001">
      <c r="A177" s="92" t="s">
        <v>4227</v>
      </c>
      <c r="B177" s="92" t="s">
        <v>552</v>
      </c>
      <c r="C177" s="93" t="s">
        <v>553</v>
      </c>
    </row>
    <row r="178" spans="1:3" ht="18.600000000000001">
      <c r="A178" s="92" t="s">
        <v>4228</v>
      </c>
      <c r="B178" s="92" t="s">
        <v>539</v>
      </c>
      <c r="C178" s="93" t="s">
        <v>554</v>
      </c>
    </row>
    <row r="179" spans="1:3" ht="18.600000000000001">
      <c r="A179" s="92" t="s">
        <v>4229</v>
      </c>
      <c r="B179" s="92" t="s">
        <v>555</v>
      </c>
      <c r="C179" s="93" t="s">
        <v>556</v>
      </c>
    </row>
    <row r="180" spans="1:3" ht="18.600000000000001">
      <c r="A180" s="92" t="s">
        <v>4230</v>
      </c>
      <c r="B180" s="92" t="s">
        <v>557</v>
      </c>
      <c r="C180" s="93" t="s">
        <v>558</v>
      </c>
    </row>
    <row r="181" spans="1:3" ht="18.600000000000001">
      <c r="A181" s="92" t="s">
        <v>4231</v>
      </c>
      <c r="B181" s="92" t="s">
        <v>559</v>
      </c>
      <c r="C181" s="93" t="s">
        <v>560</v>
      </c>
    </row>
    <row r="182" spans="1:3" ht="18.600000000000001">
      <c r="A182" s="92" t="s">
        <v>4232</v>
      </c>
      <c r="B182" s="92" t="s">
        <v>561</v>
      </c>
      <c r="C182" s="93" t="s">
        <v>562</v>
      </c>
    </row>
    <row r="183" spans="1:3" ht="18.600000000000001">
      <c r="A183" s="92" t="s">
        <v>4233</v>
      </c>
      <c r="B183" s="92" t="s">
        <v>563</v>
      </c>
      <c r="C183" s="93" t="s">
        <v>564</v>
      </c>
    </row>
    <row r="184" spans="1:3" ht="18.600000000000001">
      <c r="A184" s="92" t="s">
        <v>4234</v>
      </c>
      <c r="B184" s="92" t="s">
        <v>565</v>
      </c>
      <c r="C184" s="93" t="s">
        <v>566</v>
      </c>
    </row>
    <row r="185" spans="1:3" ht="18.600000000000001">
      <c r="A185" s="92" t="s">
        <v>4235</v>
      </c>
      <c r="B185" s="92" t="s">
        <v>567</v>
      </c>
      <c r="C185" s="93" t="s">
        <v>568</v>
      </c>
    </row>
    <row r="186" spans="1:3" ht="18.600000000000001">
      <c r="A186" s="92" t="s">
        <v>4236</v>
      </c>
      <c r="B186" s="92" t="s">
        <v>569</v>
      </c>
      <c r="C186" s="93" t="s">
        <v>570</v>
      </c>
    </row>
    <row r="187" spans="1:3" ht="18.600000000000001">
      <c r="A187" s="92" t="s">
        <v>4237</v>
      </c>
      <c r="B187" s="92" t="s">
        <v>571</v>
      </c>
      <c r="C187" s="93" t="s">
        <v>572</v>
      </c>
    </row>
    <row r="188" spans="1:3" ht="30">
      <c r="A188" s="92" t="s">
        <v>4238</v>
      </c>
      <c r="B188" s="92" t="s">
        <v>573</v>
      </c>
      <c r="C188" s="93" t="s">
        <v>574</v>
      </c>
    </row>
    <row r="189" spans="1:3" ht="18.600000000000001">
      <c r="A189" s="92" t="s">
        <v>4239</v>
      </c>
      <c r="B189" s="92" t="s">
        <v>575</v>
      </c>
      <c r="C189" s="93"/>
    </row>
    <row r="190" spans="1:3" ht="18.600000000000001">
      <c r="A190" s="92" t="s">
        <v>4240</v>
      </c>
      <c r="B190" s="92" t="s">
        <v>576</v>
      </c>
      <c r="C190" s="93" t="s">
        <v>577</v>
      </c>
    </row>
    <row r="191" spans="1:3" ht="18.600000000000001">
      <c r="A191" s="92" t="s">
        <v>4241</v>
      </c>
      <c r="B191" s="92" t="s">
        <v>578</v>
      </c>
      <c r="C191" s="93" t="s">
        <v>579</v>
      </c>
    </row>
    <row r="192" spans="1:3" ht="18.600000000000001">
      <c r="A192" s="92" t="s">
        <v>4242</v>
      </c>
      <c r="B192" s="92" t="s">
        <v>580</v>
      </c>
      <c r="C192" s="93" t="s">
        <v>581</v>
      </c>
    </row>
    <row r="193" spans="1:3" ht="18.600000000000001">
      <c r="A193" s="92" t="s">
        <v>4243</v>
      </c>
      <c r="B193" s="92" t="s">
        <v>582</v>
      </c>
      <c r="C193" s="93" t="s">
        <v>583</v>
      </c>
    </row>
    <row r="194" spans="1:3" ht="18.600000000000001">
      <c r="A194" s="92" t="s">
        <v>4244</v>
      </c>
      <c r="B194" s="92" t="s">
        <v>584</v>
      </c>
      <c r="C194" s="93" t="s">
        <v>585</v>
      </c>
    </row>
    <row r="195" spans="1:3" ht="18.600000000000001">
      <c r="A195" s="92" t="s">
        <v>4245</v>
      </c>
      <c r="B195" s="92" t="s">
        <v>586</v>
      </c>
      <c r="C195" s="93" t="s">
        <v>587</v>
      </c>
    </row>
    <row r="196" spans="1:3">
      <c r="A196" s="155" t="s">
        <v>4246</v>
      </c>
      <c r="B196" s="92" t="s">
        <v>588</v>
      </c>
      <c r="C196" s="156" t="s">
        <v>589</v>
      </c>
    </row>
    <row r="197" spans="1:3">
      <c r="A197" s="155"/>
      <c r="B197" s="92" t="s">
        <v>590</v>
      </c>
      <c r="C197" s="156"/>
    </row>
    <row r="198" spans="1:3" ht="18.600000000000001">
      <c r="A198" s="92" t="s">
        <v>4247</v>
      </c>
      <c r="B198" s="92" t="s">
        <v>591</v>
      </c>
      <c r="C198" s="93" t="s">
        <v>592</v>
      </c>
    </row>
    <row r="199" spans="1:3" ht="18.600000000000001">
      <c r="A199" s="92" t="s">
        <v>4248</v>
      </c>
      <c r="B199" s="92" t="s">
        <v>593</v>
      </c>
      <c r="C199" s="93" t="s">
        <v>594</v>
      </c>
    </row>
    <row r="200" spans="1:3">
      <c r="A200" s="155" t="s">
        <v>4249</v>
      </c>
      <c r="B200" s="92" t="s">
        <v>595</v>
      </c>
      <c r="C200" s="156" t="s">
        <v>596</v>
      </c>
    </row>
    <row r="201" spans="1:3">
      <c r="A201" s="155"/>
      <c r="B201" s="92" t="s">
        <v>597</v>
      </c>
      <c r="C201" s="156"/>
    </row>
    <row r="202" spans="1:3" ht="18.600000000000001">
      <c r="A202" s="92" t="s">
        <v>4250</v>
      </c>
      <c r="B202" s="92" t="s">
        <v>598</v>
      </c>
      <c r="C202" s="93" t="s">
        <v>599</v>
      </c>
    </row>
    <row r="203" spans="1:3" ht="18.600000000000001">
      <c r="A203" s="92" t="s">
        <v>4251</v>
      </c>
      <c r="B203" s="92" t="s">
        <v>600</v>
      </c>
      <c r="C203" s="93"/>
    </row>
    <row r="204" spans="1:3" ht="30">
      <c r="A204" s="92" t="s">
        <v>4252</v>
      </c>
      <c r="B204" s="92" t="s">
        <v>601</v>
      </c>
      <c r="C204" s="93" t="s">
        <v>602</v>
      </c>
    </row>
    <row r="205" spans="1:3" ht="18.600000000000001">
      <c r="A205" s="92" t="s">
        <v>4253</v>
      </c>
      <c r="B205" s="92" t="s">
        <v>603</v>
      </c>
      <c r="C205" s="93" t="s">
        <v>604</v>
      </c>
    </row>
    <row r="206" spans="1:3" ht="18.600000000000001">
      <c r="A206" s="92" t="s">
        <v>4254</v>
      </c>
      <c r="B206" s="92" t="s">
        <v>605</v>
      </c>
      <c r="C206" s="93" t="s">
        <v>606</v>
      </c>
    </row>
    <row r="207" spans="1:3" ht="18.600000000000001">
      <c r="A207" s="92" t="s">
        <v>4255</v>
      </c>
      <c r="B207" s="92" t="s">
        <v>607</v>
      </c>
      <c r="C207" s="93" t="s">
        <v>608</v>
      </c>
    </row>
    <row r="208" spans="1:3" ht="18.600000000000001">
      <c r="A208" s="92" t="s">
        <v>4256</v>
      </c>
      <c r="B208" s="92" t="s">
        <v>609</v>
      </c>
      <c r="C208" s="93" t="s">
        <v>610</v>
      </c>
    </row>
    <row r="209" spans="1:3" ht="18.600000000000001">
      <c r="A209" s="92" t="s">
        <v>4257</v>
      </c>
      <c r="B209" s="92" t="s">
        <v>611</v>
      </c>
      <c r="C209" s="93" t="s">
        <v>612</v>
      </c>
    </row>
    <row r="210" spans="1:3" ht="18.600000000000001">
      <c r="A210" s="92" t="s">
        <v>4258</v>
      </c>
      <c r="B210" s="92" t="s">
        <v>613</v>
      </c>
      <c r="C210" s="93" t="s">
        <v>614</v>
      </c>
    </row>
    <row r="211" spans="1:3" ht="18.600000000000001">
      <c r="A211" s="92" t="s">
        <v>4259</v>
      </c>
      <c r="B211" s="92" t="s">
        <v>615</v>
      </c>
      <c r="C211" s="93" t="s">
        <v>616</v>
      </c>
    </row>
    <row r="212" spans="1:3" ht="18.600000000000001">
      <c r="A212" s="92" t="s">
        <v>4260</v>
      </c>
      <c r="B212" s="92" t="s">
        <v>617</v>
      </c>
      <c r="C212" s="93" t="s">
        <v>618</v>
      </c>
    </row>
    <row r="213" spans="1:3" ht="18.600000000000001">
      <c r="A213" s="92" t="s">
        <v>4261</v>
      </c>
      <c r="B213" s="92" t="s">
        <v>619</v>
      </c>
      <c r="C213" s="93" t="s">
        <v>620</v>
      </c>
    </row>
    <row r="214" spans="1:3" ht="18.600000000000001">
      <c r="A214" s="92" t="s">
        <v>4262</v>
      </c>
      <c r="B214" s="92" t="s">
        <v>621</v>
      </c>
      <c r="C214" s="93" t="s">
        <v>620</v>
      </c>
    </row>
    <row r="215" spans="1:3">
      <c r="A215" s="92" t="s">
        <v>622</v>
      </c>
      <c r="B215" s="92" t="s">
        <v>623</v>
      </c>
      <c r="C215" s="93" t="s">
        <v>624</v>
      </c>
    </row>
    <row r="216" spans="1:3">
      <c r="A216" s="155" t="s">
        <v>4263</v>
      </c>
      <c r="B216" s="92" t="s">
        <v>625</v>
      </c>
      <c r="C216" s="156" t="s">
        <v>626</v>
      </c>
    </row>
    <row r="217" spans="1:3">
      <c r="A217" s="155"/>
      <c r="B217" s="92" t="s">
        <v>627</v>
      </c>
      <c r="C217" s="156"/>
    </row>
    <row r="218" spans="1:3" ht="18.600000000000001">
      <c r="A218" s="92" t="s">
        <v>4264</v>
      </c>
      <c r="B218" s="92" t="s">
        <v>628</v>
      </c>
      <c r="C218" s="93" t="s">
        <v>629</v>
      </c>
    </row>
    <row r="219" spans="1:3" ht="18.600000000000001">
      <c r="A219" s="92" t="s">
        <v>4265</v>
      </c>
      <c r="B219" s="92" t="s">
        <v>630</v>
      </c>
      <c r="C219" s="93" t="s">
        <v>631</v>
      </c>
    </row>
    <row r="220" spans="1:3">
      <c r="A220" s="92" t="s">
        <v>632</v>
      </c>
      <c r="B220" s="92" t="s">
        <v>633</v>
      </c>
      <c r="C220" s="93" t="s">
        <v>634</v>
      </c>
    </row>
    <row r="221" spans="1:3" ht="18.600000000000001">
      <c r="A221" s="92" t="s">
        <v>4266</v>
      </c>
      <c r="B221" s="92" t="s">
        <v>635</v>
      </c>
      <c r="C221" s="93" t="s">
        <v>636</v>
      </c>
    </row>
    <row r="222" spans="1:3" ht="18.600000000000001">
      <c r="A222" s="92" t="s">
        <v>4267</v>
      </c>
      <c r="B222" s="92" t="s">
        <v>637</v>
      </c>
      <c r="C222" s="93" t="s">
        <v>638</v>
      </c>
    </row>
    <row r="223" spans="1:3" ht="18.600000000000001">
      <c r="A223" s="92" t="s">
        <v>4268</v>
      </c>
      <c r="B223" s="92" t="s">
        <v>639</v>
      </c>
      <c r="C223" s="93" t="s">
        <v>640</v>
      </c>
    </row>
    <row r="224" spans="1:3" ht="18.600000000000001">
      <c r="A224" s="92" t="s">
        <v>4269</v>
      </c>
      <c r="B224" s="92" t="s">
        <v>641</v>
      </c>
      <c r="C224" s="93" t="s">
        <v>642</v>
      </c>
    </row>
    <row r="225" spans="1:3">
      <c r="A225" s="155" t="s">
        <v>4270</v>
      </c>
      <c r="B225" s="92" t="s">
        <v>643</v>
      </c>
      <c r="C225" s="156" t="s">
        <v>644</v>
      </c>
    </row>
    <row r="226" spans="1:3">
      <c r="A226" s="155"/>
      <c r="B226" s="92" t="s">
        <v>645</v>
      </c>
      <c r="C226" s="156"/>
    </row>
    <row r="227" spans="1:3">
      <c r="A227" s="92" t="s">
        <v>646</v>
      </c>
      <c r="B227" s="92" t="s">
        <v>647</v>
      </c>
      <c r="C227" s="93" t="s">
        <v>648</v>
      </c>
    </row>
    <row r="228" spans="1:3" ht="18.600000000000001">
      <c r="A228" s="92" t="s">
        <v>4271</v>
      </c>
      <c r="B228" s="92" t="s">
        <v>649</v>
      </c>
      <c r="C228" s="93" t="s">
        <v>650</v>
      </c>
    </row>
    <row r="229" spans="1:3" ht="18.600000000000001">
      <c r="A229" s="92" t="s">
        <v>4272</v>
      </c>
      <c r="B229" s="92" t="s">
        <v>651</v>
      </c>
      <c r="C229" s="93" t="s">
        <v>652</v>
      </c>
    </row>
    <row r="230" spans="1:3" ht="18.600000000000001">
      <c r="A230" s="92" t="s">
        <v>4273</v>
      </c>
      <c r="B230" s="92" t="s">
        <v>653</v>
      </c>
      <c r="C230" s="93" t="s">
        <v>654</v>
      </c>
    </row>
    <row r="231" spans="1:3" ht="18.600000000000001">
      <c r="A231" s="92" t="s">
        <v>4274</v>
      </c>
      <c r="B231" s="92" t="s">
        <v>655</v>
      </c>
      <c r="C231" s="93" t="s">
        <v>656</v>
      </c>
    </row>
    <row r="232" spans="1:3" ht="18.600000000000001">
      <c r="A232" s="92" t="s">
        <v>4275</v>
      </c>
      <c r="B232" s="92" t="s">
        <v>657</v>
      </c>
      <c r="C232" s="93" t="s">
        <v>658</v>
      </c>
    </row>
    <row r="233" spans="1:3" ht="18.600000000000001">
      <c r="A233" s="92" t="s">
        <v>4276</v>
      </c>
      <c r="B233" s="92" t="s">
        <v>659</v>
      </c>
      <c r="C233" s="93" t="s">
        <v>660</v>
      </c>
    </row>
    <row r="234" spans="1:3" ht="18.600000000000001">
      <c r="A234" s="92" t="s">
        <v>4277</v>
      </c>
      <c r="B234" s="92" t="s">
        <v>661</v>
      </c>
      <c r="C234" s="93" t="s">
        <v>662</v>
      </c>
    </row>
    <row r="235" spans="1:3" ht="18.600000000000001">
      <c r="A235" s="92" t="s">
        <v>4278</v>
      </c>
      <c r="B235" s="92" t="s">
        <v>663</v>
      </c>
      <c r="C235" s="93" t="s">
        <v>664</v>
      </c>
    </row>
    <row r="236" spans="1:3">
      <c r="A236" s="155" t="s">
        <v>4279</v>
      </c>
      <c r="B236" s="92" t="s">
        <v>665</v>
      </c>
      <c r="C236" s="156" t="s">
        <v>666</v>
      </c>
    </row>
    <row r="237" spans="1:3">
      <c r="A237" s="155"/>
      <c r="B237" s="92" t="s">
        <v>667</v>
      </c>
      <c r="C237" s="156"/>
    </row>
    <row r="238" spans="1:3" ht="18.600000000000001">
      <c r="A238" s="92" t="s">
        <v>4280</v>
      </c>
      <c r="B238" s="92" t="s">
        <v>668</v>
      </c>
      <c r="C238" s="93" t="s">
        <v>669</v>
      </c>
    </row>
    <row r="239" spans="1:3" ht="18.600000000000001">
      <c r="A239" s="92" t="s">
        <v>4281</v>
      </c>
      <c r="B239" s="92" t="s">
        <v>670</v>
      </c>
      <c r="C239" s="93" t="s">
        <v>671</v>
      </c>
    </row>
    <row r="240" spans="1:3" ht="18.600000000000001">
      <c r="A240" s="92" t="s">
        <v>4282</v>
      </c>
      <c r="B240" s="92" t="s">
        <v>672</v>
      </c>
      <c r="C240" s="93" t="s">
        <v>673</v>
      </c>
    </row>
    <row r="241" spans="1:3" ht="18.600000000000001">
      <c r="A241" s="92" t="s">
        <v>4283</v>
      </c>
      <c r="B241" s="92" t="s">
        <v>674</v>
      </c>
      <c r="C241" s="93" t="s">
        <v>675</v>
      </c>
    </row>
    <row r="242" spans="1:3" ht="18.600000000000001">
      <c r="A242" s="92" t="s">
        <v>4284</v>
      </c>
      <c r="B242" s="92" t="s">
        <v>676</v>
      </c>
      <c r="C242" s="93" t="s">
        <v>677</v>
      </c>
    </row>
    <row r="243" spans="1:3" ht="18.600000000000001">
      <c r="A243" s="92" t="s">
        <v>4285</v>
      </c>
      <c r="B243" s="92" t="s">
        <v>678</v>
      </c>
      <c r="C243" s="93"/>
    </row>
    <row r="244" spans="1:3" ht="18.600000000000001">
      <c r="A244" s="92" t="s">
        <v>4286</v>
      </c>
      <c r="B244" s="92" t="s">
        <v>679</v>
      </c>
      <c r="C244" s="93"/>
    </row>
    <row r="245" spans="1:3" ht="18.600000000000001">
      <c r="A245" s="92" t="s">
        <v>4287</v>
      </c>
      <c r="B245" s="92" t="s">
        <v>680</v>
      </c>
      <c r="C245" s="93" t="s">
        <v>681</v>
      </c>
    </row>
    <row r="246" spans="1:3" ht="18.600000000000001">
      <c r="A246" s="92" t="s">
        <v>4288</v>
      </c>
      <c r="B246" s="92" t="s">
        <v>682</v>
      </c>
      <c r="C246" s="93" t="s">
        <v>683</v>
      </c>
    </row>
    <row r="247" spans="1:3" ht="18.600000000000001">
      <c r="A247" s="92" t="s">
        <v>4289</v>
      </c>
      <c r="B247" s="92" t="s">
        <v>684</v>
      </c>
      <c r="C247" s="93"/>
    </row>
    <row r="248" spans="1:3" ht="18.600000000000001">
      <c r="A248" s="92" t="s">
        <v>4290</v>
      </c>
      <c r="B248" s="92" t="s">
        <v>685</v>
      </c>
      <c r="C248" s="93" t="s">
        <v>686</v>
      </c>
    </row>
    <row r="249" spans="1:3" ht="18.600000000000001">
      <c r="A249" s="92" t="s">
        <v>4291</v>
      </c>
      <c r="B249" s="92" t="s">
        <v>687</v>
      </c>
      <c r="C249" s="93" t="s">
        <v>688</v>
      </c>
    </row>
    <row r="250" spans="1:3" ht="18.600000000000001">
      <c r="A250" s="92" t="s">
        <v>4292</v>
      </c>
      <c r="B250" s="92" t="s">
        <v>689</v>
      </c>
      <c r="C250" s="93" t="s">
        <v>690</v>
      </c>
    </row>
    <row r="251" spans="1:3" ht="18.600000000000001">
      <c r="A251" s="92" t="s">
        <v>4293</v>
      </c>
      <c r="B251" s="92" t="s">
        <v>691</v>
      </c>
      <c r="C251" s="93" t="s">
        <v>692</v>
      </c>
    </row>
    <row r="252" spans="1:3" ht="18.600000000000001">
      <c r="A252" s="92" t="s">
        <v>4294</v>
      </c>
      <c r="B252" s="92" t="s">
        <v>693</v>
      </c>
      <c r="C252" s="93" t="s">
        <v>694</v>
      </c>
    </row>
    <row r="253" spans="1:3" ht="18.600000000000001">
      <c r="A253" s="92" t="s">
        <v>4295</v>
      </c>
      <c r="B253" s="92" t="s">
        <v>695</v>
      </c>
      <c r="C253" s="93" t="s">
        <v>581</v>
      </c>
    </row>
    <row r="254" spans="1:3" ht="18.600000000000001">
      <c r="A254" s="92" t="s">
        <v>4296</v>
      </c>
      <c r="B254" s="92" t="s">
        <v>696</v>
      </c>
      <c r="C254" s="93" t="s">
        <v>697</v>
      </c>
    </row>
    <row r="255" spans="1:3" ht="18.600000000000001">
      <c r="A255" s="92" t="s">
        <v>4297</v>
      </c>
      <c r="B255" s="92" t="s">
        <v>698</v>
      </c>
      <c r="C255" s="93" t="s">
        <v>699</v>
      </c>
    </row>
    <row r="256" spans="1:3" ht="18.600000000000001">
      <c r="A256" s="92" t="s">
        <v>4298</v>
      </c>
      <c r="B256" s="92" t="s">
        <v>700</v>
      </c>
      <c r="C256" s="93" t="s">
        <v>701</v>
      </c>
    </row>
    <row r="257" spans="1:3" ht="18.600000000000001">
      <c r="A257" s="92" t="s">
        <v>4299</v>
      </c>
      <c r="B257" s="92" t="s">
        <v>702</v>
      </c>
      <c r="C257" s="93" t="s">
        <v>703</v>
      </c>
    </row>
    <row r="258" spans="1:3">
      <c r="A258" s="155" t="s">
        <v>704</v>
      </c>
      <c r="B258" s="92" t="s">
        <v>705</v>
      </c>
      <c r="C258" s="156" t="s">
        <v>706</v>
      </c>
    </row>
    <row r="259" spans="1:3">
      <c r="A259" s="155"/>
      <c r="B259" s="92" t="s">
        <v>707</v>
      </c>
      <c r="C259" s="156"/>
    </row>
    <row r="260" spans="1:3" ht="18.600000000000001">
      <c r="A260" s="92" t="s">
        <v>4300</v>
      </c>
      <c r="B260" s="92" t="s">
        <v>708</v>
      </c>
      <c r="C260" s="93" t="s">
        <v>709</v>
      </c>
    </row>
    <row r="261" spans="1:3">
      <c r="A261" s="92" t="s">
        <v>710</v>
      </c>
      <c r="B261" s="92" t="s">
        <v>711</v>
      </c>
      <c r="C261" s="93" t="s">
        <v>712</v>
      </c>
    </row>
    <row r="262" spans="1:3" ht="18.600000000000001">
      <c r="A262" s="92" t="s">
        <v>4301</v>
      </c>
      <c r="B262" s="92" t="s">
        <v>713</v>
      </c>
      <c r="C262" s="93" t="s">
        <v>714</v>
      </c>
    </row>
    <row r="263" spans="1:3" ht="18.600000000000001">
      <c r="A263" s="92" t="s">
        <v>4302</v>
      </c>
      <c r="B263" s="92" t="s">
        <v>715</v>
      </c>
      <c r="C263" s="93" t="s">
        <v>716</v>
      </c>
    </row>
    <row r="264" spans="1:3" ht="18.600000000000001">
      <c r="A264" s="92" t="s">
        <v>4303</v>
      </c>
      <c r="B264" s="92" t="s">
        <v>717</v>
      </c>
      <c r="C264" s="93" t="s">
        <v>718</v>
      </c>
    </row>
    <row r="265" spans="1:3" ht="18.600000000000001">
      <c r="A265" s="92" t="s">
        <v>4304</v>
      </c>
      <c r="B265" s="92" t="s">
        <v>719</v>
      </c>
      <c r="C265" s="93"/>
    </row>
    <row r="266" spans="1:3" ht="18.600000000000001">
      <c r="A266" s="92" t="s">
        <v>4305</v>
      </c>
      <c r="B266" s="92" t="s">
        <v>720</v>
      </c>
      <c r="C266" s="93" t="s">
        <v>721</v>
      </c>
    </row>
    <row r="267" spans="1:3" ht="18.600000000000001">
      <c r="A267" s="92" t="s">
        <v>4306</v>
      </c>
      <c r="B267" s="92" t="s">
        <v>722</v>
      </c>
      <c r="C267" s="93" t="s">
        <v>723</v>
      </c>
    </row>
    <row r="268" spans="1:3" ht="18.600000000000001">
      <c r="A268" s="92" t="s">
        <v>4307</v>
      </c>
      <c r="B268" s="92" t="s">
        <v>724</v>
      </c>
      <c r="C268" s="93" t="s">
        <v>725</v>
      </c>
    </row>
    <row r="269" spans="1:3" ht="18.600000000000001">
      <c r="A269" s="92" t="s">
        <v>4308</v>
      </c>
      <c r="B269" s="92" t="s">
        <v>726</v>
      </c>
      <c r="C269" s="93" t="s">
        <v>727</v>
      </c>
    </row>
    <row r="270" spans="1:3" ht="18.600000000000001">
      <c r="A270" s="92" t="s">
        <v>4309</v>
      </c>
      <c r="B270" s="92" t="s">
        <v>728</v>
      </c>
      <c r="C270" s="93" t="s">
        <v>729</v>
      </c>
    </row>
    <row r="271" spans="1:3" ht="18.600000000000001">
      <c r="A271" s="92" t="s">
        <v>4310</v>
      </c>
      <c r="B271" s="92" t="s">
        <v>730</v>
      </c>
      <c r="C271" s="93" t="s">
        <v>731</v>
      </c>
    </row>
    <row r="272" spans="1:3" ht="30">
      <c r="A272" s="92" t="s">
        <v>4311</v>
      </c>
      <c r="B272" s="92" t="s">
        <v>732</v>
      </c>
      <c r="C272" s="93" t="s">
        <v>733</v>
      </c>
    </row>
    <row r="273" spans="1:3">
      <c r="A273" s="92" t="s">
        <v>734</v>
      </c>
      <c r="B273" s="92" t="s">
        <v>735</v>
      </c>
      <c r="C273" s="93" t="s">
        <v>736</v>
      </c>
    </row>
    <row r="274" spans="1:3">
      <c r="A274" s="92" t="s">
        <v>737</v>
      </c>
      <c r="B274" s="92" t="s">
        <v>738</v>
      </c>
      <c r="C274" s="93" t="s">
        <v>739</v>
      </c>
    </row>
    <row r="275" spans="1:3" ht="18.600000000000001">
      <c r="A275" s="92" t="s">
        <v>4312</v>
      </c>
      <c r="B275" s="92" t="s">
        <v>740</v>
      </c>
      <c r="C275" s="94">
        <v>1458327</v>
      </c>
    </row>
    <row r="276" spans="1:3" ht="18.600000000000001">
      <c r="A276" s="92" t="s">
        <v>4313</v>
      </c>
      <c r="B276" s="92" t="s">
        <v>741</v>
      </c>
      <c r="C276" s="93" t="s">
        <v>742</v>
      </c>
    </row>
    <row r="277" spans="1:3" ht="18.600000000000001">
      <c r="A277" s="92" t="s">
        <v>4314</v>
      </c>
      <c r="B277" s="92" t="s">
        <v>743</v>
      </c>
      <c r="C277" s="93"/>
    </row>
    <row r="278" spans="1:3">
      <c r="A278" s="155" t="s">
        <v>4315</v>
      </c>
      <c r="B278" s="92" t="s">
        <v>744</v>
      </c>
      <c r="C278" s="156" t="s">
        <v>745</v>
      </c>
    </row>
    <row r="279" spans="1:3">
      <c r="A279" s="155"/>
      <c r="B279" s="92" t="s">
        <v>746</v>
      </c>
      <c r="C279" s="156"/>
    </row>
    <row r="280" spans="1:3" ht="18.600000000000001">
      <c r="A280" s="92" t="s">
        <v>4316</v>
      </c>
      <c r="B280" s="92" t="s">
        <v>747</v>
      </c>
      <c r="C280" s="93" t="s">
        <v>748</v>
      </c>
    </row>
    <row r="281" spans="1:3" ht="18.600000000000001">
      <c r="A281" s="92" t="s">
        <v>4317</v>
      </c>
      <c r="B281" s="92" t="s">
        <v>749</v>
      </c>
      <c r="C281" s="93" t="s">
        <v>750</v>
      </c>
    </row>
    <row r="282" spans="1:3">
      <c r="A282" s="155" t="s">
        <v>4318</v>
      </c>
      <c r="B282" s="92" t="s">
        <v>751</v>
      </c>
      <c r="C282" s="156" t="s">
        <v>752</v>
      </c>
    </row>
    <row r="283" spans="1:3">
      <c r="A283" s="155"/>
      <c r="B283" s="92" t="s">
        <v>753</v>
      </c>
      <c r="C283" s="156"/>
    </row>
    <row r="284" spans="1:3" ht="18.600000000000001">
      <c r="A284" s="92" t="s">
        <v>4315</v>
      </c>
      <c r="B284" s="92" t="s">
        <v>744</v>
      </c>
      <c r="C284" s="93" t="s">
        <v>745</v>
      </c>
    </row>
    <row r="285" spans="1:3">
      <c r="A285" s="92" t="s">
        <v>754</v>
      </c>
      <c r="B285" s="92" t="s">
        <v>755</v>
      </c>
      <c r="C285" s="93" t="s">
        <v>756</v>
      </c>
    </row>
    <row r="286" spans="1:3" ht="19.2">
      <c r="A286" s="92" t="s">
        <v>4319</v>
      </c>
      <c r="B286" s="92" t="s">
        <v>757</v>
      </c>
      <c r="C286" s="93" t="s">
        <v>758</v>
      </c>
    </row>
    <row r="287" spans="1:3" ht="18.600000000000001">
      <c r="A287" s="92" t="s">
        <v>4320</v>
      </c>
      <c r="B287" s="92" t="s">
        <v>759</v>
      </c>
      <c r="C287" s="93" t="s">
        <v>760</v>
      </c>
    </row>
    <row r="288" spans="1:3">
      <c r="A288" s="155" t="s">
        <v>4321</v>
      </c>
      <c r="B288" s="92" t="s">
        <v>761</v>
      </c>
      <c r="C288" s="156" t="s">
        <v>762</v>
      </c>
    </row>
    <row r="289" spans="1:3">
      <c r="A289" s="155"/>
      <c r="B289" s="92" t="s">
        <v>763</v>
      </c>
      <c r="C289" s="156"/>
    </row>
    <row r="290" spans="1:3">
      <c r="A290" s="155" t="s">
        <v>4322</v>
      </c>
      <c r="B290" s="92" t="s">
        <v>764</v>
      </c>
      <c r="C290" s="156" t="s">
        <v>765</v>
      </c>
    </row>
    <row r="291" spans="1:3">
      <c r="A291" s="155"/>
      <c r="B291" s="92" t="s">
        <v>766</v>
      </c>
      <c r="C291" s="156"/>
    </row>
    <row r="292" spans="1:3" ht="18.600000000000001">
      <c r="A292" s="92" t="s">
        <v>4323</v>
      </c>
      <c r="B292" s="92" t="s">
        <v>767</v>
      </c>
      <c r="C292" s="93" t="s">
        <v>768</v>
      </c>
    </row>
    <row r="293" spans="1:3" ht="18.600000000000001">
      <c r="A293" s="92" t="s">
        <v>4324</v>
      </c>
      <c r="B293" s="92" t="s">
        <v>769</v>
      </c>
      <c r="C293" s="93"/>
    </row>
    <row r="294" spans="1:3">
      <c r="A294" s="155" t="s">
        <v>4325</v>
      </c>
      <c r="B294" s="92" t="s">
        <v>770</v>
      </c>
      <c r="C294" s="156" t="s">
        <v>771</v>
      </c>
    </row>
    <row r="295" spans="1:3">
      <c r="A295" s="155"/>
      <c r="B295" s="92" t="s">
        <v>772</v>
      </c>
      <c r="C295" s="156"/>
    </row>
    <row r="296" spans="1:3">
      <c r="A296" s="155"/>
      <c r="B296" s="92" t="s">
        <v>773</v>
      </c>
      <c r="C296" s="156"/>
    </row>
    <row r="297" spans="1:3" ht="19.2">
      <c r="A297" s="92" t="s">
        <v>4326</v>
      </c>
      <c r="B297" s="92" t="s">
        <v>774</v>
      </c>
      <c r="C297" s="93"/>
    </row>
    <row r="298" spans="1:3" ht="18.600000000000001">
      <c r="A298" s="92" t="s">
        <v>4327</v>
      </c>
      <c r="B298" s="92" t="s">
        <v>775</v>
      </c>
      <c r="C298" s="93" t="s">
        <v>776</v>
      </c>
    </row>
    <row r="299" spans="1:3" ht="18.600000000000001">
      <c r="A299" s="92" t="s">
        <v>4328</v>
      </c>
      <c r="B299" s="92" t="s">
        <v>777</v>
      </c>
      <c r="C299" s="93"/>
    </row>
    <row r="300" spans="1:3" ht="18.600000000000001">
      <c r="A300" s="92" t="s">
        <v>4329</v>
      </c>
      <c r="B300" s="92" t="s">
        <v>778</v>
      </c>
      <c r="C300" s="93"/>
    </row>
    <row r="301" spans="1:3" ht="18.600000000000001">
      <c r="A301" s="92" t="s">
        <v>4330</v>
      </c>
      <c r="B301" s="92" t="s">
        <v>779</v>
      </c>
      <c r="C301" s="93" t="s">
        <v>780</v>
      </c>
    </row>
    <row r="302" spans="1:3" ht="18.600000000000001">
      <c r="A302" s="92" t="s">
        <v>4331</v>
      </c>
      <c r="B302" s="92" t="s">
        <v>781</v>
      </c>
      <c r="C302" s="93" t="s">
        <v>782</v>
      </c>
    </row>
    <row r="303" spans="1:3" ht="18.600000000000001">
      <c r="A303" s="92" t="s">
        <v>4332</v>
      </c>
      <c r="B303" s="92" t="s">
        <v>783</v>
      </c>
      <c r="C303" s="93"/>
    </row>
    <row r="304" spans="1:3" ht="18.600000000000001">
      <c r="A304" s="92" t="s">
        <v>4333</v>
      </c>
      <c r="B304" s="92" t="s">
        <v>784</v>
      </c>
      <c r="C304" s="93"/>
    </row>
    <row r="305" spans="1:3" ht="18.600000000000001">
      <c r="A305" s="92" t="s">
        <v>4334</v>
      </c>
      <c r="B305" s="92" t="s">
        <v>785</v>
      </c>
      <c r="C305" s="93"/>
    </row>
    <row r="306" spans="1:3" ht="18.600000000000001">
      <c r="A306" s="92" t="s">
        <v>4335</v>
      </c>
      <c r="B306" s="92" t="s">
        <v>786</v>
      </c>
      <c r="C306" s="93"/>
    </row>
    <row r="307" spans="1:3" ht="18.600000000000001">
      <c r="A307" s="92" t="s">
        <v>4336</v>
      </c>
      <c r="B307" s="92" t="s">
        <v>787</v>
      </c>
      <c r="C307" s="93"/>
    </row>
    <row r="308" spans="1:3" ht="18.600000000000001">
      <c r="A308" s="92" t="s">
        <v>4337</v>
      </c>
      <c r="B308" s="92" t="s">
        <v>788</v>
      </c>
      <c r="C308" s="93"/>
    </row>
    <row r="309" spans="1:3" ht="18.600000000000001">
      <c r="A309" s="92" t="s">
        <v>4338</v>
      </c>
      <c r="B309" s="92" t="s">
        <v>789</v>
      </c>
      <c r="C309" s="93"/>
    </row>
    <row r="310" spans="1:3">
      <c r="A310" s="155" t="s">
        <v>4339</v>
      </c>
      <c r="B310" s="92" t="s">
        <v>790</v>
      </c>
      <c r="C310" s="156"/>
    </row>
    <row r="311" spans="1:3">
      <c r="A311" s="155"/>
      <c r="B311" s="92" t="s">
        <v>791</v>
      </c>
      <c r="C311" s="156"/>
    </row>
    <row r="312" spans="1:3" ht="18.600000000000001">
      <c r="A312" s="92" t="s">
        <v>4340</v>
      </c>
      <c r="B312" s="92" t="s">
        <v>792</v>
      </c>
      <c r="C312" s="93"/>
    </row>
    <row r="313" spans="1:3" ht="18.600000000000001">
      <c r="A313" s="92" t="s">
        <v>4341</v>
      </c>
      <c r="B313" s="92" t="s">
        <v>793</v>
      </c>
      <c r="C313" s="93"/>
    </row>
    <row r="314" spans="1:3">
      <c r="A314" s="155" t="s">
        <v>4342</v>
      </c>
      <c r="B314" s="92" t="s">
        <v>794</v>
      </c>
      <c r="C314" s="156"/>
    </row>
    <row r="315" spans="1:3">
      <c r="A315" s="155"/>
      <c r="B315" s="92" t="s">
        <v>795</v>
      </c>
      <c r="C315" s="156"/>
    </row>
    <row r="316" spans="1:3" ht="18.600000000000001">
      <c r="A316" s="92" t="s">
        <v>4343</v>
      </c>
      <c r="B316" s="92" t="s">
        <v>796</v>
      </c>
      <c r="C316" s="93"/>
    </row>
    <row r="317" spans="1:3" ht="18.600000000000001">
      <c r="A317" s="92" t="s">
        <v>4344</v>
      </c>
      <c r="B317" s="92" t="s">
        <v>797</v>
      </c>
      <c r="C317" s="93"/>
    </row>
    <row r="318" spans="1:3" ht="18.600000000000001">
      <c r="A318" s="92" t="s">
        <v>4345</v>
      </c>
      <c r="B318" s="92" t="s">
        <v>798</v>
      </c>
      <c r="C318" s="93"/>
    </row>
    <row r="319" spans="1:3" ht="18.600000000000001">
      <c r="A319" s="92" t="s">
        <v>4346</v>
      </c>
      <c r="B319" s="92" t="s">
        <v>799</v>
      </c>
      <c r="C319" s="93"/>
    </row>
    <row r="320" spans="1:3">
      <c r="A320" s="155" t="s">
        <v>4347</v>
      </c>
      <c r="B320" s="92" t="s">
        <v>800</v>
      </c>
      <c r="C320" s="156"/>
    </row>
    <row r="321" spans="1:3">
      <c r="A321" s="155"/>
      <c r="B321" s="92" t="s">
        <v>801</v>
      </c>
      <c r="C321" s="156"/>
    </row>
    <row r="322" spans="1:3" ht="19.2">
      <c r="A322" s="92" t="s">
        <v>4348</v>
      </c>
      <c r="B322" s="92" t="s">
        <v>802</v>
      </c>
      <c r="C322" s="93"/>
    </row>
    <row r="323" spans="1:3" ht="18.600000000000001">
      <c r="A323" s="92" t="s">
        <v>4349</v>
      </c>
      <c r="B323" s="92" t="s">
        <v>803</v>
      </c>
      <c r="C323" s="93"/>
    </row>
    <row r="324" spans="1:3" ht="18.600000000000001">
      <c r="A324" s="92" t="s">
        <v>4350</v>
      </c>
      <c r="B324" s="92" t="s">
        <v>804</v>
      </c>
      <c r="C324" s="93"/>
    </row>
    <row r="325" spans="1:3" ht="18.600000000000001">
      <c r="A325" s="92" t="s">
        <v>4351</v>
      </c>
      <c r="B325" s="92" t="s">
        <v>805</v>
      </c>
      <c r="C325" s="93"/>
    </row>
    <row r="326" spans="1:3">
      <c r="A326" s="155" t="s">
        <v>4352</v>
      </c>
      <c r="B326" s="92" t="s">
        <v>806</v>
      </c>
      <c r="C326" s="156"/>
    </row>
    <row r="327" spans="1:3">
      <c r="A327" s="155"/>
      <c r="B327" s="92" t="s">
        <v>807</v>
      </c>
      <c r="C327" s="156"/>
    </row>
    <row r="328" spans="1:3">
      <c r="A328" s="155" t="s">
        <v>4353</v>
      </c>
      <c r="B328" s="92" t="s">
        <v>808</v>
      </c>
      <c r="C328" s="156" t="s">
        <v>809</v>
      </c>
    </row>
    <row r="329" spans="1:3">
      <c r="A329" s="155"/>
      <c r="B329" s="92" t="s">
        <v>810</v>
      </c>
      <c r="C329" s="156"/>
    </row>
    <row r="330" spans="1:3">
      <c r="A330" s="155" t="s">
        <v>4354</v>
      </c>
      <c r="B330" s="92" t="s">
        <v>811</v>
      </c>
      <c r="C330" s="156" t="s">
        <v>812</v>
      </c>
    </row>
    <row r="331" spans="1:3">
      <c r="A331" s="155"/>
      <c r="B331" s="92" t="s">
        <v>813</v>
      </c>
      <c r="C331" s="156"/>
    </row>
    <row r="332" spans="1:3" ht="18.600000000000001">
      <c r="A332" s="92" t="s">
        <v>4355</v>
      </c>
      <c r="B332" s="92" t="s">
        <v>814</v>
      </c>
      <c r="C332" s="93"/>
    </row>
    <row r="333" spans="1:3" ht="18.600000000000001">
      <c r="A333" s="92" t="s">
        <v>4356</v>
      </c>
      <c r="B333" s="92" t="s">
        <v>815</v>
      </c>
      <c r="C333" s="93"/>
    </row>
    <row r="334" spans="1:3">
      <c r="A334" s="155" t="s">
        <v>4357</v>
      </c>
      <c r="B334" s="92" t="s">
        <v>816</v>
      </c>
      <c r="C334" s="156"/>
    </row>
    <row r="335" spans="1:3">
      <c r="A335" s="155"/>
      <c r="B335" s="92" t="s">
        <v>817</v>
      </c>
      <c r="C335" s="156"/>
    </row>
    <row r="336" spans="1:3" ht="18.600000000000001">
      <c r="A336" s="92" t="s">
        <v>4358</v>
      </c>
      <c r="B336" s="92" t="s">
        <v>818</v>
      </c>
      <c r="C336" s="93"/>
    </row>
    <row r="337" spans="1:3">
      <c r="A337" s="155" t="s">
        <v>4359</v>
      </c>
      <c r="B337" s="92" t="s">
        <v>819</v>
      </c>
      <c r="C337" s="156"/>
    </row>
    <row r="338" spans="1:3">
      <c r="A338" s="155"/>
      <c r="B338" s="92" t="s">
        <v>820</v>
      </c>
      <c r="C338" s="156"/>
    </row>
    <row r="339" spans="1:3">
      <c r="A339" s="155"/>
      <c r="B339" s="92" t="s">
        <v>821</v>
      </c>
      <c r="C339" s="156"/>
    </row>
    <row r="340" spans="1:3">
      <c r="A340" s="155"/>
      <c r="B340" s="92" t="s">
        <v>822</v>
      </c>
      <c r="C340" s="156"/>
    </row>
    <row r="341" spans="1:3" ht="18.600000000000001">
      <c r="A341" s="92" t="s">
        <v>4360</v>
      </c>
      <c r="B341" s="92" t="s">
        <v>798</v>
      </c>
      <c r="C341" s="93"/>
    </row>
    <row r="342" spans="1:3" ht="18.600000000000001">
      <c r="A342" s="92" t="s">
        <v>4361</v>
      </c>
      <c r="B342" s="92" t="s">
        <v>823</v>
      </c>
      <c r="C342" s="93"/>
    </row>
    <row r="343" spans="1:3" ht="18.600000000000001">
      <c r="A343" s="92" t="s">
        <v>4362</v>
      </c>
      <c r="B343" s="92" t="s">
        <v>824</v>
      </c>
      <c r="C343" s="93"/>
    </row>
    <row r="344" spans="1:3">
      <c r="A344" s="155" t="s">
        <v>4363</v>
      </c>
      <c r="B344" s="92" t="s">
        <v>825</v>
      </c>
      <c r="C344" s="156"/>
    </row>
    <row r="345" spans="1:3">
      <c r="A345" s="155"/>
      <c r="B345" s="92" t="s">
        <v>826</v>
      </c>
      <c r="C345" s="156"/>
    </row>
    <row r="346" spans="1:3" ht="18.600000000000001">
      <c r="A346" s="92" t="s">
        <v>4364</v>
      </c>
      <c r="B346" s="95" t="s">
        <v>4365</v>
      </c>
      <c r="C346" s="93"/>
    </row>
    <row r="347" spans="1:3" ht="18.600000000000001">
      <c r="A347" s="92" t="s">
        <v>4366</v>
      </c>
      <c r="B347" s="95" t="s">
        <v>4367</v>
      </c>
      <c r="C347" s="93"/>
    </row>
    <row r="348" spans="1:3" ht="15.6">
      <c r="A348" s="155" t="s">
        <v>4368</v>
      </c>
      <c r="B348" s="92" t="s">
        <v>4369</v>
      </c>
      <c r="C348" s="156"/>
    </row>
    <row r="349" spans="1:3">
      <c r="A349" s="155"/>
      <c r="B349" s="92" t="s">
        <v>827</v>
      </c>
      <c r="C349" s="156"/>
    </row>
    <row r="350" spans="1:3">
      <c r="A350" s="155" t="s">
        <v>4370</v>
      </c>
      <c r="B350" s="92" t="s">
        <v>828</v>
      </c>
      <c r="C350" s="156" t="s">
        <v>829</v>
      </c>
    </row>
    <row r="351" spans="1:3">
      <c r="A351" s="155"/>
      <c r="B351" s="92" t="s">
        <v>830</v>
      </c>
      <c r="C351" s="156"/>
    </row>
    <row r="352" spans="1:3" ht="17.399999999999999">
      <c r="A352" s="92" t="s">
        <v>4371</v>
      </c>
      <c r="B352" s="92" t="s">
        <v>831</v>
      </c>
      <c r="C352" s="93"/>
    </row>
    <row r="353" spans="1:3" ht="18.600000000000001">
      <c r="A353" s="92" t="s">
        <v>4372</v>
      </c>
      <c r="B353" s="92" t="s">
        <v>832</v>
      </c>
      <c r="C353" s="93"/>
    </row>
    <row r="354" spans="1:3" ht="17.399999999999999">
      <c r="A354" s="92" t="s">
        <v>4373</v>
      </c>
      <c r="B354" s="92" t="s">
        <v>833</v>
      </c>
      <c r="C354" s="93"/>
    </row>
    <row r="355" spans="1:3">
      <c r="A355" s="92" t="s">
        <v>834</v>
      </c>
      <c r="B355" s="92" t="s">
        <v>835</v>
      </c>
      <c r="C355" s="93" t="s">
        <v>836</v>
      </c>
    </row>
    <row r="356" spans="1:3" ht="18.600000000000001">
      <c r="A356" s="92" t="s">
        <v>4374</v>
      </c>
      <c r="B356" s="92" t="s">
        <v>837</v>
      </c>
      <c r="C356" s="93" t="s">
        <v>838</v>
      </c>
    </row>
    <row r="357" spans="1:3" ht="18.600000000000001">
      <c r="A357" s="92" t="s">
        <v>4375</v>
      </c>
      <c r="B357" s="92" t="s">
        <v>839</v>
      </c>
      <c r="C357" s="93" t="s">
        <v>840</v>
      </c>
    </row>
    <row r="358" spans="1:3" ht="18.600000000000001">
      <c r="A358" s="92" t="s">
        <v>4376</v>
      </c>
      <c r="B358" s="92" t="s">
        <v>841</v>
      </c>
      <c r="C358" s="93"/>
    </row>
    <row r="359" spans="1:3" ht="19.2">
      <c r="A359" s="92" t="s">
        <v>4377</v>
      </c>
      <c r="B359" s="92" t="s">
        <v>842</v>
      </c>
      <c r="C359" s="93"/>
    </row>
    <row r="360" spans="1:3" ht="18.600000000000001">
      <c r="A360" s="92" t="s">
        <v>4378</v>
      </c>
      <c r="B360" s="92" t="s">
        <v>843</v>
      </c>
      <c r="C360" s="93" t="s">
        <v>844</v>
      </c>
    </row>
    <row r="361" spans="1:3" ht="18.600000000000001">
      <c r="A361" s="92" t="s">
        <v>4379</v>
      </c>
      <c r="B361" s="92" t="s">
        <v>845</v>
      </c>
      <c r="C361" s="93" t="s">
        <v>846</v>
      </c>
    </row>
    <row r="362" spans="1:3" ht="18.600000000000001">
      <c r="A362" s="92" t="s">
        <v>4380</v>
      </c>
      <c r="B362" s="92" t="s">
        <v>847</v>
      </c>
      <c r="C362" s="93" t="s">
        <v>848</v>
      </c>
    </row>
    <row r="363" spans="1:3" ht="18.600000000000001">
      <c r="A363" s="92" t="s">
        <v>4381</v>
      </c>
      <c r="B363" s="92" t="s">
        <v>849</v>
      </c>
      <c r="C363" s="93" t="s">
        <v>850</v>
      </c>
    </row>
    <row r="364" spans="1:3" ht="19.2">
      <c r="A364" s="92" t="s">
        <v>4382</v>
      </c>
      <c r="B364" s="92" t="s">
        <v>802</v>
      </c>
      <c r="C364" s="93"/>
    </row>
    <row r="365" spans="1:3" ht="18.600000000000001">
      <c r="A365" s="92" t="s">
        <v>4383</v>
      </c>
      <c r="B365" s="92" t="s">
        <v>851</v>
      </c>
      <c r="C365" s="93" t="s">
        <v>852</v>
      </c>
    </row>
    <row r="366" spans="1:3" ht="18.600000000000001">
      <c r="A366" s="92" t="s">
        <v>4384</v>
      </c>
      <c r="B366" s="92" t="s">
        <v>853</v>
      </c>
      <c r="C366" s="93" t="s">
        <v>854</v>
      </c>
    </row>
    <row r="367" spans="1:3" ht="18.600000000000001">
      <c r="A367" s="92" t="s">
        <v>4385</v>
      </c>
      <c r="B367" s="92" t="s">
        <v>806</v>
      </c>
      <c r="C367" s="93" t="s">
        <v>855</v>
      </c>
    </row>
    <row r="368" spans="1:3" ht="18.600000000000001">
      <c r="A368" s="92" t="s">
        <v>4386</v>
      </c>
      <c r="B368" s="92" t="s">
        <v>788</v>
      </c>
      <c r="C368" s="93" t="s">
        <v>856</v>
      </c>
    </row>
    <row r="369" spans="1:3" ht="18.600000000000001">
      <c r="A369" s="92" t="s">
        <v>4387</v>
      </c>
      <c r="B369" s="92" t="s">
        <v>857</v>
      </c>
      <c r="C369" s="93"/>
    </row>
    <row r="370" spans="1:3">
      <c r="A370" s="155" t="s">
        <v>4388</v>
      </c>
      <c r="B370" s="92" t="s">
        <v>858</v>
      </c>
      <c r="C370" s="156" t="s">
        <v>859</v>
      </c>
    </row>
    <row r="371" spans="1:3">
      <c r="A371" s="155"/>
      <c r="B371" s="92" t="s">
        <v>860</v>
      </c>
      <c r="C371" s="156"/>
    </row>
    <row r="372" spans="1:3" ht="19.2">
      <c r="A372" s="92" t="s">
        <v>4389</v>
      </c>
      <c r="B372" s="92" t="s">
        <v>861</v>
      </c>
      <c r="C372" s="93"/>
    </row>
    <row r="373" spans="1:3">
      <c r="A373" s="155" t="s">
        <v>4390</v>
      </c>
      <c r="B373" s="92" t="s">
        <v>796</v>
      </c>
      <c r="C373" s="156"/>
    </row>
    <row r="374" spans="1:3">
      <c r="A374" s="155"/>
      <c r="B374" s="92" t="s">
        <v>862</v>
      </c>
      <c r="C374" s="156"/>
    </row>
    <row r="375" spans="1:3" ht="18.600000000000001">
      <c r="A375" s="92" t="s">
        <v>4391</v>
      </c>
      <c r="B375" s="92" t="s">
        <v>863</v>
      </c>
      <c r="C375" s="93"/>
    </row>
    <row r="376" spans="1:3" ht="18.600000000000001">
      <c r="A376" s="92" t="s">
        <v>4392</v>
      </c>
      <c r="B376" s="92" t="s">
        <v>864</v>
      </c>
      <c r="C376" s="93" t="s">
        <v>865</v>
      </c>
    </row>
    <row r="377" spans="1:3">
      <c r="A377" s="155" t="s">
        <v>4393</v>
      </c>
      <c r="B377" s="92" t="s">
        <v>866</v>
      </c>
      <c r="C377" s="156" t="s">
        <v>867</v>
      </c>
    </row>
    <row r="378" spans="1:3">
      <c r="A378" s="155"/>
      <c r="B378" s="92" t="s">
        <v>868</v>
      </c>
      <c r="C378" s="156"/>
    </row>
    <row r="379" spans="1:3" ht="19.2">
      <c r="A379" s="92" t="s">
        <v>4394</v>
      </c>
      <c r="B379" s="92" t="s">
        <v>869</v>
      </c>
      <c r="C379" s="93"/>
    </row>
    <row r="380" spans="1:3" ht="19.2">
      <c r="A380" s="92" t="s">
        <v>4395</v>
      </c>
      <c r="B380" s="92" t="s">
        <v>870</v>
      </c>
      <c r="C380" s="93"/>
    </row>
    <row r="381" spans="1:3" ht="18.600000000000001">
      <c r="A381" s="92" t="s">
        <v>4396</v>
      </c>
      <c r="B381" s="92" t="s">
        <v>871</v>
      </c>
      <c r="C381" s="93"/>
    </row>
    <row r="382" spans="1:3" ht="18.600000000000001">
      <c r="A382" s="92" t="s">
        <v>4397</v>
      </c>
      <c r="B382" s="92" t="s">
        <v>872</v>
      </c>
      <c r="C382" s="93" t="s">
        <v>873</v>
      </c>
    </row>
    <row r="383" spans="1:3">
      <c r="A383" s="92" t="s">
        <v>874</v>
      </c>
      <c r="B383" s="92" t="s">
        <v>875</v>
      </c>
      <c r="C383" s="93"/>
    </row>
    <row r="384" spans="1:3">
      <c r="A384" s="155" t="s">
        <v>4398</v>
      </c>
      <c r="B384" s="92" t="s">
        <v>876</v>
      </c>
      <c r="C384" s="156" t="s">
        <v>877</v>
      </c>
    </row>
    <row r="385" spans="1:3">
      <c r="A385" s="155"/>
      <c r="B385" s="92" t="s">
        <v>878</v>
      </c>
      <c r="C385" s="156"/>
    </row>
    <row r="386" spans="1:3">
      <c r="A386" s="155" t="s">
        <v>4399</v>
      </c>
      <c r="B386" s="92" t="s">
        <v>879</v>
      </c>
      <c r="C386" s="156" t="s">
        <v>880</v>
      </c>
    </row>
    <row r="387" spans="1:3">
      <c r="A387" s="155"/>
      <c r="B387" s="92" t="s">
        <v>881</v>
      </c>
      <c r="C387" s="156"/>
    </row>
    <row r="388" spans="1:3">
      <c r="A388" s="155" t="s">
        <v>4400</v>
      </c>
      <c r="B388" s="92" t="s">
        <v>882</v>
      </c>
      <c r="C388" s="156" t="s">
        <v>883</v>
      </c>
    </row>
    <row r="389" spans="1:3">
      <c r="A389" s="155"/>
      <c r="B389" s="92" t="s">
        <v>884</v>
      </c>
      <c r="C389" s="156"/>
    </row>
    <row r="390" spans="1:3" ht="18.600000000000001">
      <c r="A390" s="92" t="s">
        <v>4401</v>
      </c>
      <c r="B390" s="92" t="s">
        <v>885</v>
      </c>
      <c r="C390" s="93" t="s">
        <v>886</v>
      </c>
    </row>
    <row r="391" spans="1:3">
      <c r="A391" s="155" t="s">
        <v>4402</v>
      </c>
      <c r="B391" s="92" t="s">
        <v>887</v>
      </c>
      <c r="C391" s="156" t="s">
        <v>888</v>
      </c>
    </row>
    <row r="392" spans="1:3">
      <c r="A392" s="155"/>
      <c r="B392" s="92" t="s">
        <v>790</v>
      </c>
      <c r="C392" s="156"/>
    </row>
    <row r="393" spans="1:3">
      <c r="A393" s="92" t="s">
        <v>820</v>
      </c>
      <c r="B393" s="92" t="s">
        <v>889</v>
      </c>
      <c r="C393" s="93"/>
    </row>
    <row r="394" spans="1:3" ht="18.600000000000001">
      <c r="A394" s="92" t="s">
        <v>4403</v>
      </c>
      <c r="B394" s="92" t="s">
        <v>890</v>
      </c>
      <c r="C394" s="93"/>
    </row>
    <row r="395" spans="1:3" ht="18.600000000000001">
      <c r="A395" s="92" t="s">
        <v>4404</v>
      </c>
      <c r="B395" s="92" t="s">
        <v>891</v>
      </c>
      <c r="C395" s="93" t="s">
        <v>892</v>
      </c>
    </row>
    <row r="396" spans="1:3" ht="18.600000000000001">
      <c r="A396" s="92" t="s">
        <v>4405</v>
      </c>
      <c r="B396" s="92" t="s">
        <v>893</v>
      </c>
      <c r="C396" s="93" t="s">
        <v>894</v>
      </c>
    </row>
    <row r="397" spans="1:3">
      <c r="A397" s="92" t="s">
        <v>895</v>
      </c>
      <c r="B397" s="92" t="s">
        <v>896</v>
      </c>
      <c r="C397" s="93"/>
    </row>
    <row r="398" spans="1:3">
      <c r="A398" s="92" t="s">
        <v>897</v>
      </c>
      <c r="B398" s="96">
        <v>55527</v>
      </c>
      <c r="C398" s="93"/>
    </row>
    <row r="399" spans="1:3">
      <c r="A399" s="92" t="s">
        <v>898</v>
      </c>
      <c r="B399" s="92" t="s">
        <v>899</v>
      </c>
      <c r="C399" s="93"/>
    </row>
    <row r="400" spans="1:3">
      <c r="A400" s="155" t="s">
        <v>4406</v>
      </c>
      <c r="B400" s="92" t="s">
        <v>900</v>
      </c>
      <c r="C400" s="156" t="s">
        <v>901</v>
      </c>
    </row>
    <row r="401" spans="1:3">
      <c r="A401" s="155"/>
      <c r="B401" s="92" t="s">
        <v>902</v>
      </c>
      <c r="C401" s="156"/>
    </row>
    <row r="402" spans="1:3" ht="18.600000000000001">
      <c r="A402" s="92" t="s">
        <v>4407</v>
      </c>
      <c r="B402" s="92" t="s">
        <v>903</v>
      </c>
      <c r="C402" s="93" t="s">
        <v>904</v>
      </c>
    </row>
    <row r="403" spans="1:3">
      <c r="A403" s="155" t="s">
        <v>4408</v>
      </c>
      <c r="B403" s="92" t="s">
        <v>905</v>
      </c>
      <c r="C403" s="156" t="s">
        <v>906</v>
      </c>
    </row>
    <row r="404" spans="1:3">
      <c r="A404" s="155"/>
      <c r="B404" s="92" t="s">
        <v>907</v>
      </c>
      <c r="C404" s="156"/>
    </row>
    <row r="405" spans="1:3">
      <c r="A405" s="155" t="s">
        <v>4409</v>
      </c>
      <c r="B405" s="92" t="s">
        <v>908</v>
      </c>
      <c r="C405" s="156" t="s">
        <v>909</v>
      </c>
    </row>
    <row r="406" spans="1:3">
      <c r="A406" s="155"/>
      <c r="B406" s="92" t="s">
        <v>910</v>
      </c>
      <c r="C406" s="156"/>
    </row>
    <row r="407" spans="1:3">
      <c r="A407" s="155" t="s">
        <v>4410</v>
      </c>
      <c r="B407" s="92" t="s">
        <v>911</v>
      </c>
      <c r="C407" s="156" t="s">
        <v>912</v>
      </c>
    </row>
    <row r="408" spans="1:3">
      <c r="A408" s="155"/>
      <c r="B408" s="92" t="s">
        <v>913</v>
      </c>
      <c r="C408" s="156"/>
    </row>
    <row r="409" spans="1:3" ht="18.600000000000001">
      <c r="A409" s="92" t="s">
        <v>4411</v>
      </c>
      <c r="B409" s="92" t="s">
        <v>914</v>
      </c>
      <c r="C409" s="93"/>
    </row>
    <row r="410" spans="1:3" ht="18.600000000000001">
      <c r="A410" s="92" t="s">
        <v>4412</v>
      </c>
      <c r="B410" s="92" t="s">
        <v>915</v>
      </c>
      <c r="C410" s="93" t="s">
        <v>916</v>
      </c>
    </row>
    <row r="411" spans="1:3">
      <c r="A411" s="92" t="s">
        <v>917</v>
      </c>
      <c r="B411" s="92" t="s">
        <v>918</v>
      </c>
      <c r="C411" s="97"/>
    </row>
    <row r="412" spans="1:3" ht="18.600000000000001">
      <c r="A412" s="92" t="s">
        <v>4413</v>
      </c>
      <c r="B412" s="92" t="s">
        <v>794</v>
      </c>
      <c r="C412" s="93" t="s">
        <v>919</v>
      </c>
    </row>
    <row r="413" spans="1:3" ht="18.600000000000001">
      <c r="A413" s="92" t="s">
        <v>4414</v>
      </c>
      <c r="B413" s="92" t="s">
        <v>920</v>
      </c>
      <c r="C413" s="93"/>
    </row>
    <row r="414" spans="1:3" ht="19.2">
      <c r="A414" s="92" t="s">
        <v>4415</v>
      </c>
      <c r="B414" s="92" t="s">
        <v>921</v>
      </c>
      <c r="C414" s="93"/>
    </row>
    <row r="415" spans="1:3" ht="18.600000000000001">
      <c r="A415" s="92" t="s">
        <v>4416</v>
      </c>
      <c r="B415" s="92" t="s">
        <v>922</v>
      </c>
      <c r="C415" s="93" t="s">
        <v>923</v>
      </c>
    </row>
    <row r="416" spans="1:3">
      <c r="A416" s="155" t="s">
        <v>4417</v>
      </c>
      <c r="B416" s="92" t="s">
        <v>924</v>
      </c>
      <c r="C416" s="156" t="s">
        <v>925</v>
      </c>
    </row>
    <row r="417" spans="1:3">
      <c r="A417" s="155"/>
      <c r="B417" s="92" t="s">
        <v>926</v>
      </c>
      <c r="C417" s="156"/>
    </row>
    <row r="418" spans="1:3">
      <c r="A418" s="155" t="s">
        <v>4418</v>
      </c>
      <c r="B418" s="92" t="s">
        <v>927</v>
      </c>
      <c r="C418" s="156" t="s">
        <v>928</v>
      </c>
    </row>
    <row r="419" spans="1:3">
      <c r="A419" s="155"/>
      <c r="B419" s="92" t="s">
        <v>929</v>
      </c>
      <c r="C419" s="156"/>
    </row>
    <row r="420" spans="1:3" ht="18.600000000000001">
      <c r="A420" s="92" t="s">
        <v>4419</v>
      </c>
      <c r="B420" s="92" t="s">
        <v>930</v>
      </c>
      <c r="C420" s="93" t="s">
        <v>931</v>
      </c>
    </row>
    <row r="421" spans="1:3">
      <c r="A421" s="155" t="s">
        <v>4420</v>
      </c>
      <c r="B421" s="92" t="s">
        <v>932</v>
      </c>
      <c r="C421" s="156" t="s">
        <v>933</v>
      </c>
    </row>
    <row r="422" spans="1:3">
      <c r="A422" s="155"/>
      <c r="B422" s="92" t="s">
        <v>934</v>
      </c>
      <c r="C422" s="156"/>
    </row>
    <row r="423" spans="1:3" ht="18.600000000000001">
      <c r="A423" s="92" t="s">
        <v>4421</v>
      </c>
      <c r="B423" s="92" t="s">
        <v>935</v>
      </c>
      <c r="C423" s="93" t="s">
        <v>936</v>
      </c>
    </row>
    <row r="424" spans="1:3">
      <c r="A424" s="155" t="s">
        <v>4422</v>
      </c>
      <c r="B424" s="92" t="s">
        <v>937</v>
      </c>
      <c r="C424" s="156" t="s">
        <v>938</v>
      </c>
    </row>
    <row r="425" spans="1:3">
      <c r="A425" s="155"/>
      <c r="B425" s="92" t="s">
        <v>939</v>
      </c>
      <c r="C425" s="156"/>
    </row>
    <row r="426" spans="1:3">
      <c r="A426" s="155" t="s">
        <v>4423</v>
      </c>
      <c r="B426" s="92" t="s">
        <v>940</v>
      </c>
      <c r="C426" s="156" t="s">
        <v>941</v>
      </c>
    </row>
    <row r="427" spans="1:3">
      <c r="A427" s="155"/>
      <c r="B427" s="92" t="s">
        <v>942</v>
      </c>
      <c r="C427" s="156"/>
    </row>
    <row r="428" spans="1:3" ht="18.600000000000001">
      <c r="A428" s="92" t="s">
        <v>4424</v>
      </c>
      <c r="B428" s="92" t="s">
        <v>943</v>
      </c>
      <c r="C428" s="93" t="s">
        <v>944</v>
      </c>
    </row>
    <row r="429" spans="1:3" ht="18.600000000000001">
      <c r="A429" s="92" t="s">
        <v>4425</v>
      </c>
      <c r="B429" s="92" t="s">
        <v>945</v>
      </c>
      <c r="C429" s="93"/>
    </row>
    <row r="430" spans="1:3" ht="18.600000000000001">
      <c r="A430" s="92" t="s">
        <v>4426</v>
      </c>
      <c r="B430" s="92" t="s">
        <v>946</v>
      </c>
      <c r="C430" s="93" t="s">
        <v>947</v>
      </c>
    </row>
    <row r="431" spans="1:3">
      <c r="A431" s="92" t="s">
        <v>948</v>
      </c>
      <c r="B431" s="155" t="s">
        <v>949</v>
      </c>
      <c r="C431" s="97"/>
    </row>
    <row r="432" spans="1:3">
      <c r="A432" s="92" t="s">
        <v>950</v>
      </c>
      <c r="B432" s="155"/>
      <c r="C432" s="97"/>
    </row>
    <row r="433" spans="1:3" ht="18.600000000000001">
      <c r="A433" s="92" t="s">
        <v>4427</v>
      </c>
      <c r="B433" s="92" t="s">
        <v>951</v>
      </c>
      <c r="C433" s="93"/>
    </row>
    <row r="434" spans="1:3" ht="18.600000000000001">
      <c r="A434" s="92" t="s">
        <v>4428</v>
      </c>
      <c r="B434" s="92" t="s">
        <v>952</v>
      </c>
      <c r="C434" s="93"/>
    </row>
    <row r="435" spans="1:3" ht="18.600000000000001">
      <c r="A435" s="92" t="s">
        <v>4429</v>
      </c>
      <c r="B435" s="92" t="s">
        <v>953</v>
      </c>
      <c r="C435" s="93"/>
    </row>
    <row r="436" spans="1:3" ht="19.2">
      <c r="A436" s="92" t="s">
        <v>4430</v>
      </c>
      <c r="B436" s="92" t="s">
        <v>954</v>
      </c>
      <c r="C436" s="93"/>
    </row>
    <row r="437" spans="1:3" ht="18.600000000000001">
      <c r="A437" s="92" t="s">
        <v>4431</v>
      </c>
      <c r="B437" s="92" t="s">
        <v>955</v>
      </c>
      <c r="C437" s="93" t="s">
        <v>956</v>
      </c>
    </row>
    <row r="438" spans="1:3" ht="18.600000000000001">
      <c r="A438" s="92" t="s">
        <v>4432</v>
      </c>
      <c r="B438" s="92" t="s">
        <v>957</v>
      </c>
      <c r="C438" s="93" t="s">
        <v>958</v>
      </c>
    </row>
    <row r="439" spans="1:3" ht="18.600000000000001">
      <c r="A439" s="92" t="s">
        <v>4433</v>
      </c>
      <c r="B439" s="92" t="s">
        <v>959</v>
      </c>
      <c r="C439" s="93"/>
    </row>
    <row r="440" spans="1:3" ht="19.2">
      <c r="A440" s="92" t="s">
        <v>4434</v>
      </c>
      <c r="B440" s="92" t="s">
        <v>960</v>
      </c>
      <c r="C440" s="93"/>
    </row>
    <row r="441" spans="1:3" ht="18.600000000000001">
      <c r="A441" s="92" t="s">
        <v>4435</v>
      </c>
      <c r="B441" s="92" t="s">
        <v>961</v>
      </c>
      <c r="C441" s="93"/>
    </row>
    <row r="442" spans="1:3" ht="18.600000000000001">
      <c r="A442" s="92" t="s">
        <v>4436</v>
      </c>
      <c r="B442" s="92" t="s">
        <v>962</v>
      </c>
      <c r="C442" s="93" t="s">
        <v>963</v>
      </c>
    </row>
    <row r="443" spans="1:3" ht="18.600000000000001">
      <c r="A443" s="92" t="s">
        <v>4437</v>
      </c>
      <c r="B443" s="155" t="s">
        <v>964</v>
      </c>
      <c r="C443" s="156" t="s">
        <v>965</v>
      </c>
    </row>
    <row r="444" spans="1:3">
      <c r="A444" s="92" t="s">
        <v>966</v>
      </c>
      <c r="B444" s="155"/>
      <c r="C444" s="156"/>
    </row>
    <row r="445" spans="1:3">
      <c r="A445" s="92" t="s">
        <v>967</v>
      </c>
      <c r="B445" s="92" t="s">
        <v>968</v>
      </c>
      <c r="C445" s="93"/>
    </row>
    <row r="446" spans="1:3">
      <c r="A446" s="92" t="s">
        <v>969</v>
      </c>
      <c r="B446" s="92" t="s">
        <v>970</v>
      </c>
      <c r="C446" s="93"/>
    </row>
    <row r="447" spans="1:3" ht="18.600000000000001">
      <c r="A447" s="92" t="s">
        <v>4438</v>
      </c>
      <c r="B447" s="92" t="s">
        <v>971</v>
      </c>
      <c r="C447" s="93" t="s">
        <v>972</v>
      </c>
    </row>
    <row r="448" spans="1:3">
      <c r="A448" s="155" t="s">
        <v>4439</v>
      </c>
      <c r="B448" s="92" t="s">
        <v>973</v>
      </c>
      <c r="C448" s="156" t="s">
        <v>974</v>
      </c>
    </row>
    <row r="449" spans="1:3">
      <c r="A449" s="155"/>
      <c r="B449" s="92" t="s">
        <v>975</v>
      </c>
      <c r="C449" s="156"/>
    </row>
    <row r="450" spans="1:3" ht="18.600000000000001">
      <c r="A450" s="92" t="s">
        <v>4440</v>
      </c>
      <c r="B450" s="92" t="s">
        <v>976</v>
      </c>
      <c r="C450" s="94">
        <v>448671</v>
      </c>
    </row>
    <row r="451" spans="1:3">
      <c r="A451" s="92" t="s">
        <v>977</v>
      </c>
      <c r="B451" s="96">
        <v>1605396</v>
      </c>
      <c r="C451" s="93"/>
    </row>
    <row r="452" spans="1:3">
      <c r="A452" s="92" t="s">
        <v>978</v>
      </c>
      <c r="B452" s="92" t="s">
        <v>979</v>
      </c>
      <c r="C452" s="93"/>
    </row>
    <row r="453" spans="1:3">
      <c r="A453" s="92" t="s">
        <v>980</v>
      </c>
      <c r="B453" s="92" t="s">
        <v>981</v>
      </c>
      <c r="C453" s="93"/>
    </row>
    <row r="454" spans="1:3">
      <c r="A454" s="92" t="s">
        <v>982</v>
      </c>
      <c r="B454" s="92" t="s">
        <v>983</v>
      </c>
      <c r="C454" s="93"/>
    </row>
    <row r="455" spans="1:3">
      <c r="A455" s="92" t="s">
        <v>984</v>
      </c>
      <c r="B455" s="92"/>
      <c r="C455" s="93"/>
    </row>
    <row r="456" spans="1:3" ht="18.600000000000001">
      <c r="A456" s="92" t="s">
        <v>4441</v>
      </c>
      <c r="B456" s="92" t="s">
        <v>985</v>
      </c>
      <c r="C456" s="93" t="s">
        <v>986</v>
      </c>
    </row>
    <row r="457" spans="1:3" ht="18.600000000000001">
      <c r="A457" s="92" t="s">
        <v>4442</v>
      </c>
      <c r="B457" s="92" t="s">
        <v>987</v>
      </c>
      <c r="C457" s="93" t="s">
        <v>988</v>
      </c>
    </row>
    <row r="458" spans="1:3">
      <c r="A458" s="92" t="s">
        <v>989</v>
      </c>
      <c r="B458" s="92" t="s">
        <v>990</v>
      </c>
      <c r="C458" s="97"/>
    </row>
    <row r="459" spans="1:3" ht="18.600000000000001">
      <c r="A459" s="92" t="s">
        <v>4443</v>
      </c>
      <c r="B459" s="95" t="s">
        <v>4444</v>
      </c>
      <c r="C459" s="93" t="s">
        <v>991</v>
      </c>
    </row>
    <row r="460" spans="1:3">
      <c r="A460" s="155" t="s">
        <v>4445</v>
      </c>
      <c r="B460" s="92" t="s">
        <v>992</v>
      </c>
      <c r="C460" s="156" t="s">
        <v>993</v>
      </c>
    </row>
    <row r="461" spans="1:3">
      <c r="A461" s="155"/>
      <c r="B461" s="92" t="s">
        <v>994</v>
      </c>
      <c r="C461" s="156"/>
    </row>
    <row r="462" spans="1:3">
      <c r="A462" s="92" t="s">
        <v>995</v>
      </c>
      <c r="B462" s="155" t="s">
        <v>996</v>
      </c>
      <c r="C462" s="156"/>
    </row>
    <row r="463" spans="1:3">
      <c r="A463" s="92" t="s">
        <v>997</v>
      </c>
      <c r="B463" s="155"/>
      <c r="C463" s="156"/>
    </row>
    <row r="464" spans="1:3" ht="18.600000000000001">
      <c r="A464" s="92" t="s">
        <v>4446</v>
      </c>
      <c r="B464" s="92" t="s">
        <v>998</v>
      </c>
      <c r="C464" s="93" t="s">
        <v>999</v>
      </c>
    </row>
    <row r="465" spans="1:3">
      <c r="A465" s="155" t="s">
        <v>4447</v>
      </c>
      <c r="B465" s="92" t="s">
        <v>1000</v>
      </c>
      <c r="C465" s="156" t="s">
        <v>1001</v>
      </c>
    </row>
    <row r="466" spans="1:3">
      <c r="A466" s="155"/>
      <c r="B466" s="92" t="s">
        <v>1002</v>
      </c>
      <c r="C466" s="156"/>
    </row>
    <row r="467" spans="1:3">
      <c r="A467" s="155" t="s">
        <v>4448</v>
      </c>
      <c r="B467" s="92" t="s">
        <v>1003</v>
      </c>
      <c r="C467" s="156" t="s">
        <v>1004</v>
      </c>
    </row>
    <row r="468" spans="1:3">
      <c r="A468" s="155"/>
      <c r="B468" s="92" t="s">
        <v>1005</v>
      </c>
      <c r="C468" s="156"/>
    </row>
    <row r="469" spans="1:3" ht="18.600000000000001">
      <c r="A469" s="92" t="s">
        <v>4449</v>
      </c>
      <c r="B469" s="92" t="s">
        <v>1006</v>
      </c>
      <c r="C469" s="93" t="s">
        <v>1007</v>
      </c>
    </row>
    <row r="470" spans="1:3" ht="18.600000000000001">
      <c r="A470" s="92" t="s">
        <v>4450</v>
      </c>
      <c r="B470" s="92" t="s">
        <v>1008</v>
      </c>
      <c r="C470" s="93" t="s">
        <v>1009</v>
      </c>
    </row>
    <row r="471" spans="1:3" ht="18.600000000000001">
      <c r="A471" s="92" t="s">
        <v>4451</v>
      </c>
      <c r="B471" s="92" t="s">
        <v>1010</v>
      </c>
      <c r="C471" s="93" t="s">
        <v>1011</v>
      </c>
    </row>
    <row r="472" spans="1:3" ht="18.600000000000001">
      <c r="A472" s="92" t="s">
        <v>4452</v>
      </c>
      <c r="B472" s="92" t="s">
        <v>1012</v>
      </c>
      <c r="C472" s="93" t="s">
        <v>1013</v>
      </c>
    </row>
    <row r="473" spans="1:3" ht="18.600000000000001">
      <c r="A473" s="92" t="s">
        <v>4453</v>
      </c>
      <c r="B473" s="92" t="s">
        <v>1014</v>
      </c>
      <c r="C473" s="93" t="s">
        <v>1015</v>
      </c>
    </row>
    <row r="474" spans="1:3">
      <c r="A474" s="155" t="s">
        <v>4454</v>
      </c>
      <c r="B474" s="92" t="s">
        <v>1016</v>
      </c>
      <c r="C474" s="156" t="s">
        <v>1017</v>
      </c>
    </row>
    <row r="475" spans="1:3">
      <c r="A475" s="155"/>
      <c r="B475" s="92" t="s">
        <v>1018</v>
      </c>
      <c r="C475" s="156"/>
    </row>
    <row r="476" spans="1:3">
      <c r="A476" s="155" t="s">
        <v>4455</v>
      </c>
      <c r="B476" s="92" t="s">
        <v>1019</v>
      </c>
      <c r="C476" s="156" t="s">
        <v>1020</v>
      </c>
    </row>
    <row r="477" spans="1:3">
      <c r="A477" s="155"/>
      <c r="B477" s="92" t="s">
        <v>1021</v>
      </c>
      <c r="C477" s="156"/>
    </row>
    <row r="478" spans="1:3">
      <c r="A478" s="155" t="s">
        <v>4456</v>
      </c>
      <c r="B478" s="92" t="s">
        <v>1022</v>
      </c>
      <c r="C478" s="156" t="s">
        <v>1023</v>
      </c>
    </row>
    <row r="479" spans="1:3">
      <c r="A479" s="155"/>
      <c r="B479" s="92" t="s">
        <v>1024</v>
      </c>
      <c r="C479" s="156"/>
    </row>
    <row r="480" spans="1:3" ht="18.600000000000001">
      <c r="A480" s="92" t="s">
        <v>4457</v>
      </c>
      <c r="B480" s="92" t="s">
        <v>1025</v>
      </c>
      <c r="C480" s="93" t="s">
        <v>1026</v>
      </c>
    </row>
    <row r="481" spans="1:3" ht="18.600000000000001">
      <c r="A481" s="92" t="s">
        <v>4458</v>
      </c>
      <c r="B481" s="92" t="s">
        <v>1027</v>
      </c>
      <c r="C481" s="93" t="s">
        <v>1028</v>
      </c>
    </row>
    <row r="482" spans="1:3" ht="18.600000000000001">
      <c r="A482" s="92" t="s">
        <v>4459</v>
      </c>
      <c r="B482" s="92" t="s">
        <v>1029</v>
      </c>
      <c r="C482" s="93" t="s">
        <v>1030</v>
      </c>
    </row>
    <row r="483" spans="1:3" ht="18.600000000000001">
      <c r="A483" s="92" t="s">
        <v>4460</v>
      </c>
      <c r="B483" s="92" t="s">
        <v>1031</v>
      </c>
      <c r="C483" s="93" t="s">
        <v>1032</v>
      </c>
    </row>
    <row r="484" spans="1:3" ht="18.600000000000001">
      <c r="A484" s="92" t="s">
        <v>4461</v>
      </c>
      <c r="B484" s="92" t="s">
        <v>1033</v>
      </c>
      <c r="C484" s="93" t="s">
        <v>1034</v>
      </c>
    </row>
    <row r="485" spans="1:3" ht="18.600000000000001">
      <c r="A485" s="92" t="s">
        <v>4462</v>
      </c>
      <c r="B485" s="92" t="s">
        <v>1035</v>
      </c>
      <c r="C485" s="93" t="s">
        <v>1036</v>
      </c>
    </row>
    <row r="486" spans="1:3">
      <c r="A486" s="155" t="s">
        <v>4463</v>
      </c>
      <c r="B486" s="92" t="s">
        <v>1037</v>
      </c>
      <c r="C486" s="156" t="s">
        <v>1038</v>
      </c>
    </row>
    <row r="487" spans="1:3">
      <c r="A487" s="155"/>
      <c r="B487" s="92" t="s">
        <v>1039</v>
      </c>
      <c r="C487" s="156"/>
    </row>
    <row r="488" spans="1:3" ht="18.600000000000001">
      <c r="A488" s="92" t="s">
        <v>4464</v>
      </c>
      <c r="B488" s="92" t="s">
        <v>1040</v>
      </c>
      <c r="C488" s="93" t="s">
        <v>1041</v>
      </c>
    </row>
    <row r="489" spans="1:3" ht="18.600000000000001">
      <c r="A489" s="92" t="s">
        <v>4465</v>
      </c>
      <c r="B489" s="92" t="s">
        <v>1042</v>
      </c>
      <c r="C489" s="93" t="s">
        <v>1043</v>
      </c>
    </row>
    <row r="490" spans="1:3" ht="18.600000000000001">
      <c r="A490" s="92" t="s">
        <v>4466</v>
      </c>
      <c r="B490" s="92" t="s">
        <v>1044</v>
      </c>
      <c r="C490" s="93" t="s">
        <v>1045</v>
      </c>
    </row>
    <row r="491" spans="1:3">
      <c r="A491" s="92" t="s">
        <v>1046</v>
      </c>
      <c r="B491" s="92" t="s">
        <v>1047</v>
      </c>
      <c r="C491" s="93"/>
    </row>
    <row r="492" spans="1:3" ht="18.600000000000001">
      <c r="A492" s="92" t="s">
        <v>4467</v>
      </c>
      <c r="B492" s="92" t="s">
        <v>1048</v>
      </c>
      <c r="C492" s="93" t="s">
        <v>1049</v>
      </c>
    </row>
    <row r="493" spans="1:3" ht="18.600000000000001">
      <c r="A493" s="92" t="s">
        <v>4468</v>
      </c>
      <c r="B493" s="92" t="s">
        <v>1050</v>
      </c>
      <c r="C493" s="93" t="s">
        <v>1051</v>
      </c>
    </row>
    <row r="494" spans="1:3" ht="18.600000000000001">
      <c r="A494" s="92" t="s">
        <v>4469</v>
      </c>
      <c r="B494" s="92" t="s">
        <v>1052</v>
      </c>
      <c r="C494" s="93" t="s">
        <v>1053</v>
      </c>
    </row>
    <row r="495" spans="1:3" ht="18.600000000000001">
      <c r="A495" s="92" t="s">
        <v>4470</v>
      </c>
      <c r="B495" s="92" t="s">
        <v>1054</v>
      </c>
      <c r="C495" s="93" t="s">
        <v>1055</v>
      </c>
    </row>
    <row r="496" spans="1:3" ht="18.600000000000001">
      <c r="A496" s="92" t="s">
        <v>4471</v>
      </c>
      <c r="B496" s="92" t="s">
        <v>1056</v>
      </c>
      <c r="C496" s="93" t="s">
        <v>1057</v>
      </c>
    </row>
    <row r="497" spans="1:3" ht="18.600000000000001">
      <c r="A497" s="92" t="s">
        <v>4472</v>
      </c>
      <c r="B497" s="92" t="s">
        <v>1058</v>
      </c>
      <c r="C497" s="93" t="s">
        <v>1059</v>
      </c>
    </row>
    <row r="498" spans="1:3" ht="18.600000000000001">
      <c r="A498" s="92" t="s">
        <v>4473</v>
      </c>
      <c r="B498" s="92" t="s">
        <v>1060</v>
      </c>
      <c r="C498" s="93" t="s">
        <v>1061</v>
      </c>
    </row>
    <row r="499" spans="1:3" ht="18.600000000000001">
      <c r="A499" s="92" t="s">
        <v>4474</v>
      </c>
      <c r="B499" s="92" t="s">
        <v>1062</v>
      </c>
      <c r="C499" s="93" t="s">
        <v>1063</v>
      </c>
    </row>
    <row r="500" spans="1:3" ht="18.600000000000001">
      <c r="A500" s="92" t="s">
        <v>4475</v>
      </c>
      <c r="B500" s="92" t="s">
        <v>1064</v>
      </c>
      <c r="C500" s="93" t="s">
        <v>1065</v>
      </c>
    </row>
    <row r="501" spans="1:3" ht="18.600000000000001">
      <c r="A501" s="92" t="s">
        <v>4476</v>
      </c>
      <c r="B501" s="92" t="s">
        <v>1066</v>
      </c>
      <c r="C501" s="93" t="s">
        <v>1067</v>
      </c>
    </row>
    <row r="502" spans="1:3" ht="18.600000000000001">
      <c r="A502" s="92" t="s">
        <v>4477</v>
      </c>
      <c r="B502" s="92" t="s">
        <v>1068</v>
      </c>
      <c r="C502" s="93" t="s">
        <v>1069</v>
      </c>
    </row>
    <row r="503" spans="1:3" ht="18.600000000000001">
      <c r="A503" s="92" t="s">
        <v>4478</v>
      </c>
      <c r="B503" s="92" t="s">
        <v>1070</v>
      </c>
      <c r="C503" s="93" t="s">
        <v>1071</v>
      </c>
    </row>
    <row r="504" spans="1:3" ht="18.600000000000001">
      <c r="A504" s="92" t="s">
        <v>4479</v>
      </c>
      <c r="B504" s="92" t="s">
        <v>797</v>
      </c>
      <c r="C504" s="93" t="s">
        <v>1072</v>
      </c>
    </row>
    <row r="505" spans="1:3" ht="18.600000000000001">
      <c r="A505" s="92" t="s">
        <v>4480</v>
      </c>
      <c r="B505" s="92" t="s">
        <v>1073</v>
      </c>
      <c r="C505" s="93" t="s">
        <v>1074</v>
      </c>
    </row>
    <row r="506" spans="1:3" ht="18.600000000000001">
      <c r="A506" s="92" t="s">
        <v>4481</v>
      </c>
      <c r="B506" s="92" t="s">
        <v>1075</v>
      </c>
      <c r="C506" s="93" t="s">
        <v>1076</v>
      </c>
    </row>
    <row r="507" spans="1:3" ht="18.600000000000001">
      <c r="A507" s="92" t="s">
        <v>4482</v>
      </c>
      <c r="B507" s="92" t="s">
        <v>1077</v>
      </c>
      <c r="C507" s="93" t="s">
        <v>1078</v>
      </c>
    </row>
    <row r="508" spans="1:3" ht="18.600000000000001">
      <c r="A508" s="92" t="s">
        <v>4483</v>
      </c>
      <c r="B508" s="92" t="s">
        <v>1079</v>
      </c>
      <c r="C508" s="93" t="s">
        <v>1080</v>
      </c>
    </row>
    <row r="509" spans="1:3" ht="18.600000000000001">
      <c r="A509" s="92" t="s">
        <v>4484</v>
      </c>
      <c r="B509" s="92" t="s">
        <v>1081</v>
      </c>
      <c r="C509" s="93" t="s">
        <v>1082</v>
      </c>
    </row>
    <row r="510" spans="1:3" ht="18.600000000000001">
      <c r="A510" s="92" t="s">
        <v>4485</v>
      </c>
      <c r="B510" s="92" t="s">
        <v>1083</v>
      </c>
      <c r="C510" s="93" t="s">
        <v>1084</v>
      </c>
    </row>
    <row r="511" spans="1:3" ht="18.600000000000001">
      <c r="A511" s="92" t="s">
        <v>4486</v>
      </c>
      <c r="B511" s="92" t="s">
        <v>1085</v>
      </c>
      <c r="C511" s="93"/>
    </row>
    <row r="512" spans="1:3" ht="18.600000000000001">
      <c r="A512" s="92" t="s">
        <v>4487</v>
      </c>
      <c r="B512" s="92" t="s">
        <v>1086</v>
      </c>
      <c r="C512" s="93" t="s">
        <v>1087</v>
      </c>
    </row>
    <row r="513" spans="1:3" ht="18.600000000000001">
      <c r="A513" s="92" t="s">
        <v>4488</v>
      </c>
      <c r="B513" s="92" t="s">
        <v>1088</v>
      </c>
      <c r="C513" s="93" t="s">
        <v>1089</v>
      </c>
    </row>
    <row r="514" spans="1:3" ht="18.600000000000001">
      <c r="A514" s="92" t="s">
        <v>4489</v>
      </c>
      <c r="B514" s="92" t="s">
        <v>1090</v>
      </c>
      <c r="C514" s="93" t="s">
        <v>1091</v>
      </c>
    </row>
    <row r="515" spans="1:3">
      <c r="A515" s="155" t="s">
        <v>4490</v>
      </c>
      <c r="B515" s="92" t="s">
        <v>1092</v>
      </c>
      <c r="C515" s="156" t="s">
        <v>1093</v>
      </c>
    </row>
    <row r="516" spans="1:3">
      <c r="A516" s="155"/>
      <c r="B516" s="92" t="s">
        <v>1094</v>
      </c>
      <c r="C516" s="156"/>
    </row>
    <row r="517" spans="1:3">
      <c r="A517" s="155"/>
      <c r="B517" s="92" t="s">
        <v>1095</v>
      </c>
      <c r="C517" s="156"/>
    </row>
    <row r="518" spans="1:3">
      <c r="A518" s="155"/>
      <c r="B518" s="92" t="s">
        <v>1096</v>
      </c>
      <c r="C518" s="156"/>
    </row>
    <row r="519" spans="1:3">
      <c r="A519" s="155"/>
      <c r="B519" s="92" t="s">
        <v>1097</v>
      </c>
      <c r="C519" s="156"/>
    </row>
    <row r="520" spans="1:3" ht="18.600000000000001">
      <c r="A520" s="92" t="s">
        <v>4491</v>
      </c>
      <c r="B520" s="92" t="s">
        <v>1098</v>
      </c>
      <c r="C520" s="93" t="s">
        <v>1099</v>
      </c>
    </row>
    <row r="521" spans="1:3" ht="18.600000000000001">
      <c r="A521" s="92" t="s">
        <v>4492</v>
      </c>
      <c r="B521" s="92" t="s">
        <v>1100</v>
      </c>
      <c r="C521" s="93" t="s">
        <v>1101</v>
      </c>
    </row>
    <row r="522" spans="1:3" ht="18.600000000000001">
      <c r="A522" s="92" t="s">
        <v>4493</v>
      </c>
      <c r="B522" s="92" t="s">
        <v>1102</v>
      </c>
      <c r="C522" s="93" t="s">
        <v>1103</v>
      </c>
    </row>
    <row r="523" spans="1:3" ht="18.600000000000001">
      <c r="A523" s="92" t="s">
        <v>4494</v>
      </c>
      <c r="B523" s="92" t="s">
        <v>1104</v>
      </c>
      <c r="C523" s="93" t="s">
        <v>1105</v>
      </c>
    </row>
    <row r="524" spans="1:3" ht="18.600000000000001">
      <c r="A524" s="92" t="s">
        <v>4495</v>
      </c>
      <c r="B524" s="92" t="s">
        <v>1106</v>
      </c>
      <c r="C524" s="93" t="s">
        <v>1107</v>
      </c>
    </row>
    <row r="525" spans="1:3" ht="18.600000000000001">
      <c r="A525" s="92" t="s">
        <v>4496</v>
      </c>
      <c r="B525" s="92" t="s">
        <v>1108</v>
      </c>
      <c r="C525" s="93" t="s">
        <v>1109</v>
      </c>
    </row>
    <row r="526" spans="1:3" ht="18.600000000000001">
      <c r="A526" s="92" t="s">
        <v>4497</v>
      </c>
      <c r="B526" s="92" t="s">
        <v>1110</v>
      </c>
      <c r="C526" s="93" t="s">
        <v>1111</v>
      </c>
    </row>
    <row r="527" spans="1:3" ht="18.600000000000001">
      <c r="A527" s="92" t="s">
        <v>4498</v>
      </c>
      <c r="B527" s="92" t="s">
        <v>1112</v>
      </c>
      <c r="C527" s="93" t="s">
        <v>1113</v>
      </c>
    </row>
    <row r="528" spans="1:3">
      <c r="A528" s="155" t="s">
        <v>4499</v>
      </c>
      <c r="B528" s="92" t="s">
        <v>1114</v>
      </c>
      <c r="C528" s="156" t="s">
        <v>1115</v>
      </c>
    </row>
    <row r="529" spans="1:3">
      <c r="A529" s="155"/>
      <c r="B529" s="92" t="s">
        <v>1116</v>
      </c>
      <c r="C529" s="156"/>
    </row>
    <row r="530" spans="1:3" ht="18.600000000000001">
      <c r="A530" s="92" t="s">
        <v>4500</v>
      </c>
      <c r="B530" s="92" t="s">
        <v>1117</v>
      </c>
      <c r="C530" s="93" t="s">
        <v>1118</v>
      </c>
    </row>
    <row r="531" spans="1:3" ht="18.600000000000001">
      <c r="A531" s="92" t="s">
        <v>4501</v>
      </c>
      <c r="B531" s="92" t="s">
        <v>1119</v>
      </c>
      <c r="C531" s="93" t="s">
        <v>1120</v>
      </c>
    </row>
    <row r="532" spans="1:3" ht="18.600000000000001">
      <c r="A532" s="92" t="s">
        <v>4502</v>
      </c>
      <c r="B532" s="92" t="s">
        <v>1121</v>
      </c>
      <c r="C532" s="93" t="s">
        <v>1122</v>
      </c>
    </row>
    <row r="533" spans="1:3" ht="18.600000000000001">
      <c r="A533" s="92" t="s">
        <v>4503</v>
      </c>
      <c r="B533" s="92" t="s">
        <v>1123</v>
      </c>
      <c r="C533" s="93" t="s">
        <v>1124</v>
      </c>
    </row>
    <row r="534" spans="1:3" ht="18.600000000000001">
      <c r="A534" s="92" t="s">
        <v>4504</v>
      </c>
      <c r="B534" s="92" t="s">
        <v>1125</v>
      </c>
      <c r="C534" s="93" t="s">
        <v>1126</v>
      </c>
    </row>
    <row r="535" spans="1:3" ht="18.600000000000001">
      <c r="A535" s="92" t="s">
        <v>4505</v>
      </c>
      <c r="B535" s="92" t="s">
        <v>1127</v>
      </c>
      <c r="C535" s="93" t="s">
        <v>1128</v>
      </c>
    </row>
    <row r="536" spans="1:3" ht="18.600000000000001">
      <c r="A536" s="92" t="s">
        <v>4506</v>
      </c>
      <c r="B536" s="92" t="s">
        <v>1129</v>
      </c>
      <c r="C536" s="93" t="s">
        <v>1130</v>
      </c>
    </row>
    <row r="537" spans="1:3" ht="18.600000000000001">
      <c r="A537" s="92" t="s">
        <v>4507</v>
      </c>
      <c r="B537" s="92" t="s">
        <v>1131</v>
      </c>
      <c r="C537" s="93" t="s">
        <v>1132</v>
      </c>
    </row>
    <row r="538" spans="1:3" ht="18.600000000000001">
      <c r="A538" s="92" t="s">
        <v>4508</v>
      </c>
      <c r="B538" s="92" t="s">
        <v>1133</v>
      </c>
      <c r="C538" s="93"/>
    </row>
    <row r="539" spans="1:3">
      <c r="A539" s="155" t="s">
        <v>96</v>
      </c>
      <c r="B539" s="92" t="s">
        <v>1134</v>
      </c>
      <c r="C539" s="156" t="s">
        <v>1135</v>
      </c>
    </row>
    <row r="540" spans="1:3">
      <c r="A540" s="155"/>
      <c r="B540" s="92" t="s">
        <v>1136</v>
      </c>
      <c r="C540" s="156"/>
    </row>
    <row r="541" spans="1:3">
      <c r="A541" s="155"/>
      <c r="B541" s="92" t="s">
        <v>1137</v>
      </c>
      <c r="C541" s="156"/>
    </row>
    <row r="542" spans="1:3" ht="18.600000000000001">
      <c r="A542" s="92" t="s">
        <v>4509</v>
      </c>
      <c r="B542" s="92" t="s">
        <v>1138</v>
      </c>
      <c r="C542" s="93"/>
    </row>
    <row r="543" spans="1:3">
      <c r="A543" s="155" t="s">
        <v>4510</v>
      </c>
      <c r="B543" s="92" t="s">
        <v>1139</v>
      </c>
      <c r="C543" s="156" t="s">
        <v>1140</v>
      </c>
    </row>
    <row r="544" spans="1:3">
      <c r="A544" s="155"/>
      <c r="B544" s="92" t="s">
        <v>1141</v>
      </c>
      <c r="C544" s="156"/>
    </row>
    <row r="545" spans="1:3" ht="18.600000000000001">
      <c r="A545" s="92" t="s">
        <v>4511</v>
      </c>
      <c r="B545" s="92" t="s">
        <v>1142</v>
      </c>
      <c r="C545" s="93" t="s">
        <v>1143</v>
      </c>
    </row>
    <row r="546" spans="1:3">
      <c r="A546" s="155" t="s">
        <v>1144</v>
      </c>
      <c r="B546" s="92" t="s">
        <v>1145</v>
      </c>
      <c r="C546" s="156" t="s">
        <v>1146</v>
      </c>
    </row>
    <row r="547" spans="1:3">
      <c r="A547" s="155"/>
      <c r="B547" s="92" t="s">
        <v>1147</v>
      </c>
      <c r="C547" s="156"/>
    </row>
    <row r="548" spans="1:3">
      <c r="A548" s="155"/>
      <c r="B548" s="92" t="s">
        <v>1148</v>
      </c>
      <c r="C548" s="156"/>
    </row>
    <row r="549" spans="1:3">
      <c r="A549" s="155"/>
      <c r="B549" s="92" t="s">
        <v>1149</v>
      </c>
      <c r="C549" s="156"/>
    </row>
    <row r="550" spans="1:3">
      <c r="A550" s="155" t="s">
        <v>4512</v>
      </c>
      <c r="B550" s="92" t="s">
        <v>1150</v>
      </c>
      <c r="C550" s="156" t="s">
        <v>1151</v>
      </c>
    </row>
    <row r="551" spans="1:3">
      <c r="A551" s="155"/>
      <c r="B551" s="92" t="s">
        <v>1152</v>
      </c>
      <c r="C551" s="156"/>
    </row>
    <row r="552" spans="1:3">
      <c r="A552" s="155" t="s">
        <v>4513</v>
      </c>
      <c r="B552" s="92" t="s">
        <v>1153</v>
      </c>
      <c r="C552" s="156" t="s">
        <v>1154</v>
      </c>
    </row>
    <row r="553" spans="1:3">
      <c r="A553" s="155"/>
      <c r="B553" s="92" t="s">
        <v>1155</v>
      </c>
      <c r="C553" s="156"/>
    </row>
    <row r="554" spans="1:3">
      <c r="A554" s="92" t="s">
        <v>1156</v>
      </c>
      <c r="B554" s="92" t="s">
        <v>1157</v>
      </c>
      <c r="C554" s="93" t="s">
        <v>1158</v>
      </c>
    </row>
    <row r="555" spans="1:3" ht="18.600000000000001">
      <c r="A555" s="92" t="s">
        <v>4514</v>
      </c>
      <c r="B555" s="92" t="s">
        <v>1159</v>
      </c>
      <c r="C555" s="93"/>
    </row>
    <row r="556" spans="1:3" ht="18.600000000000001">
      <c r="A556" s="92" t="s">
        <v>4515</v>
      </c>
      <c r="B556" s="92" t="s">
        <v>1160</v>
      </c>
      <c r="C556" s="93"/>
    </row>
    <row r="557" spans="1:3">
      <c r="A557" s="155" t="s">
        <v>4516</v>
      </c>
      <c r="B557" s="92" t="s">
        <v>1161</v>
      </c>
      <c r="C557" s="156" t="s">
        <v>1162</v>
      </c>
    </row>
    <row r="558" spans="1:3">
      <c r="A558" s="155"/>
      <c r="B558" s="92" t="s">
        <v>1163</v>
      </c>
      <c r="C558" s="156"/>
    </row>
    <row r="559" spans="1:3">
      <c r="A559" s="92" t="s">
        <v>1164</v>
      </c>
      <c r="B559" s="92" t="s">
        <v>1165</v>
      </c>
      <c r="C559" s="93" t="s">
        <v>1166</v>
      </c>
    </row>
    <row r="560" spans="1:3" ht="18.600000000000001">
      <c r="A560" s="92" t="s">
        <v>4517</v>
      </c>
      <c r="B560" s="92" t="s">
        <v>1167</v>
      </c>
      <c r="C560" s="93"/>
    </row>
    <row r="561" spans="1:3" ht="18.600000000000001">
      <c r="A561" s="92" t="s">
        <v>4518</v>
      </c>
      <c r="B561" s="92" t="s">
        <v>1168</v>
      </c>
      <c r="C561" s="93"/>
    </row>
    <row r="562" spans="1:3" ht="18.600000000000001">
      <c r="A562" s="92" t="s">
        <v>4519</v>
      </c>
      <c r="B562" s="92" t="s">
        <v>1169</v>
      </c>
      <c r="C562" s="93" t="s">
        <v>1170</v>
      </c>
    </row>
    <row r="563" spans="1:3" ht="18.600000000000001">
      <c r="A563" s="92" t="s">
        <v>4520</v>
      </c>
      <c r="B563" s="92" t="s">
        <v>1171</v>
      </c>
      <c r="C563" s="93"/>
    </row>
    <row r="564" spans="1:3" ht="18.600000000000001">
      <c r="A564" s="92" t="s">
        <v>4521</v>
      </c>
      <c r="B564" s="92" t="s">
        <v>1172</v>
      </c>
      <c r="C564" s="93"/>
    </row>
    <row r="565" spans="1:3" ht="18.600000000000001">
      <c r="A565" s="92" t="s">
        <v>4522</v>
      </c>
      <c r="B565" s="92" t="s">
        <v>1173</v>
      </c>
      <c r="C565" s="93" t="s">
        <v>1174</v>
      </c>
    </row>
    <row r="566" spans="1:3" ht="18.600000000000001">
      <c r="A566" s="92" t="s">
        <v>4523</v>
      </c>
      <c r="B566" s="92" t="s">
        <v>1175</v>
      </c>
      <c r="C566" s="93" t="s">
        <v>1176</v>
      </c>
    </row>
    <row r="567" spans="1:3" ht="18.600000000000001">
      <c r="A567" s="92" t="s">
        <v>4524</v>
      </c>
      <c r="B567" s="92" t="s">
        <v>1177</v>
      </c>
      <c r="C567" s="93" t="s">
        <v>1178</v>
      </c>
    </row>
    <row r="568" spans="1:3" ht="18.600000000000001">
      <c r="A568" s="92" t="s">
        <v>4525</v>
      </c>
      <c r="B568" s="92" t="s">
        <v>1179</v>
      </c>
      <c r="C568" s="93" t="s">
        <v>1180</v>
      </c>
    </row>
    <row r="569" spans="1:3" ht="18.600000000000001">
      <c r="A569" s="92" t="s">
        <v>4526</v>
      </c>
      <c r="B569" s="92" t="s">
        <v>1181</v>
      </c>
      <c r="C569" s="93" t="s">
        <v>1182</v>
      </c>
    </row>
    <row r="570" spans="1:3" ht="18.600000000000001">
      <c r="A570" s="92" t="s">
        <v>4527</v>
      </c>
      <c r="B570" s="92" t="s">
        <v>1183</v>
      </c>
      <c r="C570" s="93" t="s">
        <v>1184</v>
      </c>
    </row>
    <row r="571" spans="1:3" ht="18.600000000000001">
      <c r="A571" s="92" t="s">
        <v>4528</v>
      </c>
      <c r="B571" s="92" t="s">
        <v>1185</v>
      </c>
      <c r="C571" s="93" t="s">
        <v>1186</v>
      </c>
    </row>
    <row r="572" spans="1:3" ht="18.600000000000001">
      <c r="A572" s="92" t="s">
        <v>4529</v>
      </c>
      <c r="B572" s="92" t="s">
        <v>1187</v>
      </c>
      <c r="C572" s="93" t="s">
        <v>1188</v>
      </c>
    </row>
    <row r="573" spans="1:3" ht="18.600000000000001">
      <c r="A573" s="92" t="s">
        <v>4530</v>
      </c>
      <c r="B573" s="92" t="s">
        <v>1189</v>
      </c>
      <c r="C573" s="93" t="s">
        <v>1190</v>
      </c>
    </row>
    <row r="574" spans="1:3" ht="18.600000000000001">
      <c r="A574" s="92" t="s">
        <v>4531</v>
      </c>
      <c r="B574" s="92" t="s">
        <v>1191</v>
      </c>
      <c r="C574" s="93" t="s">
        <v>1192</v>
      </c>
    </row>
    <row r="575" spans="1:3" ht="18.600000000000001">
      <c r="A575" s="92" t="s">
        <v>4532</v>
      </c>
      <c r="B575" s="92" t="s">
        <v>1193</v>
      </c>
      <c r="C575" s="93" t="s">
        <v>1194</v>
      </c>
    </row>
    <row r="576" spans="1:3" ht="18.600000000000001">
      <c r="A576" s="92" t="s">
        <v>4533</v>
      </c>
      <c r="B576" s="92" t="s">
        <v>1195</v>
      </c>
      <c r="C576" s="93" t="s">
        <v>1196</v>
      </c>
    </row>
    <row r="577" spans="1:3" ht="18.600000000000001">
      <c r="A577" s="92" t="s">
        <v>4534</v>
      </c>
      <c r="B577" s="92" t="s">
        <v>1197</v>
      </c>
      <c r="C577" s="93" t="s">
        <v>1198</v>
      </c>
    </row>
    <row r="578" spans="1:3" ht="18.600000000000001">
      <c r="A578" s="92" t="s">
        <v>4535</v>
      </c>
      <c r="B578" s="92" t="s">
        <v>1199</v>
      </c>
      <c r="C578" s="93" t="s">
        <v>1200</v>
      </c>
    </row>
    <row r="579" spans="1:3" ht="18.600000000000001">
      <c r="A579" s="92" t="s">
        <v>4536</v>
      </c>
      <c r="B579" s="92" t="s">
        <v>1201</v>
      </c>
      <c r="C579" s="93" t="s">
        <v>1202</v>
      </c>
    </row>
    <row r="580" spans="1:3" ht="18.600000000000001">
      <c r="A580" s="92" t="s">
        <v>4537</v>
      </c>
      <c r="B580" s="92" t="s">
        <v>1203</v>
      </c>
      <c r="C580" s="93" t="s">
        <v>1204</v>
      </c>
    </row>
    <row r="581" spans="1:3">
      <c r="A581" s="92" t="s">
        <v>1205</v>
      </c>
      <c r="B581" s="92" t="s">
        <v>1206</v>
      </c>
      <c r="C581" s="93" t="s">
        <v>1207</v>
      </c>
    </row>
    <row r="582" spans="1:3" ht="18.600000000000001">
      <c r="A582" s="92" t="s">
        <v>4538</v>
      </c>
      <c r="B582" s="92" t="s">
        <v>1208</v>
      </c>
      <c r="C582" s="93" t="s">
        <v>1209</v>
      </c>
    </row>
    <row r="583" spans="1:3">
      <c r="A583" s="155" t="s">
        <v>1210</v>
      </c>
      <c r="B583" s="92" t="s">
        <v>1211</v>
      </c>
      <c r="C583" s="156" t="s">
        <v>1212</v>
      </c>
    </row>
    <row r="584" spans="1:3">
      <c r="A584" s="155"/>
      <c r="B584" s="92" t="s">
        <v>1213</v>
      </c>
      <c r="C584" s="156"/>
    </row>
    <row r="585" spans="1:3" ht="18.600000000000001">
      <c r="A585" s="92" t="s">
        <v>4539</v>
      </c>
      <c r="B585" s="92" t="s">
        <v>1214</v>
      </c>
      <c r="C585" s="93"/>
    </row>
    <row r="586" spans="1:3" ht="18.600000000000001">
      <c r="A586" s="92" t="s">
        <v>4540</v>
      </c>
      <c r="B586" s="92" t="s">
        <v>1215</v>
      </c>
      <c r="C586" s="93" t="s">
        <v>1216</v>
      </c>
    </row>
    <row r="587" spans="1:3">
      <c r="A587" s="92" t="s">
        <v>1217</v>
      </c>
      <c r="B587" s="92" t="s">
        <v>1218</v>
      </c>
      <c r="C587" s="93" t="s">
        <v>1219</v>
      </c>
    </row>
    <row r="588" spans="1:3">
      <c r="A588" s="155" t="s">
        <v>1220</v>
      </c>
      <c r="B588" s="92" t="s">
        <v>1221</v>
      </c>
      <c r="C588" s="156" t="s">
        <v>1222</v>
      </c>
    </row>
    <row r="589" spans="1:3">
      <c r="A589" s="155"/>
      <c r="B589" s="92" t="s">
        <v>1223</v>
      </c>
      <c r="C589" s="156"/>
    </row>
    <row r="590" spans="1:3" ht="18.600000000000001">
      <c r="A590" s="92" t="s">
        <v>4541</v>
      </c>
      <c r="B590" s="92" t="s">
        <v>1224</v>
      </c>
      <c r="C590" s="93"/>
    </row>
    <row r="591" spans="1:3" ht="18.600000000000001">
      <c r="A591" s="92" t="s">
        <v>4542</v>
      </c>
      <c r="B591" s="92" t="s">
        <v>1225</v>
      </c>
      <c r="C591" s="93" t="s">
        <v>1226</v>
      </c>
    </row>
    <row r="592" spans="1:3" ht="18.600000000000001">
      <c r="A592" s="92" t="s">
        <v>4543</v>
      </c>
      <c r="B592" s="92" t="s">
        <v>1227</v>
      </c>
      <c r="C592" s="93"/>
    </row>
    <row r="593" spans="1:3">
      <c r="A593" s="92" t="s">
        <v>1228</v>
      </c>
      <c r="B593" s="92" t="s">
        <v>1229</v>
      </c>
      <c r="C593" s="93" t="s">
        <v>1230</v>
      </c>
    </row>
    <row r="594" spans="1:3" ht="18.600000000000001">
      <c r="A594" s="92" t="s">
        <v>4544</v>
      </c>
      <c r="B594" s="92" t="s">
        <v>1231</v>
      </c>
      <c r="C594" s="93"/>
    </row>
    <row r="595" spans="1:3" ht="18.600000000000001">
      <c r="A595" s="92" t="s">
        <v>4545</v>
      </c>
      <c r="B595" s="92" t="s">
        <v>1232</v>
      </c>
      <c r="C595" s="93" t="s">
        <v>1233</v>
      </c>
    </row>
    <row r="596" spans="1:3" ht="18.600000000000001">
      <c r="A596" s="92" t="s">
        <v>4546</v>
      </c>
      <c r="B596" s="92" t="s">
        <v>1234</v>
      </c>
      <c r="C596" s="93" t="s">
        <v>1235</v>
      </c>
    </row>
    <row r="597" spans="1:3" ht="18.600000000000001">
      <c r="A597" s="92" t="s">
        <v>4547</v>
      </c>
      <c r="B597" s="92" t="s">
        <v>1236</v>
      </c>
      <c r="C597" s="93"/>
    </row>
    <row r="598" spans="1:3" ht="18.600000000000001">
      <c r="A598" s="92" t="s">
        <v>4548</v>
      </c>
      <c r="B598" s="92" t="s">
        <v>1237</v>
      </c>
      <c r="C598" s="93" t="s">
        <v>1238</v>
      </c>
    </row>
    <row r="599" spans="1:3" ht="18.600000000000001">
      <c r="A599" s="92" t="s">
        <v>4549</v>
      </c>
      <c r="B599" s="92" t="s">
        <v>1239</v>
      </c>
      <c r="C599" s="93" t="s">
        <v>1240</v>
      </c>
    </row>
    <row r="600" spans="1:3" ht="18.600000000000001">
      <c r="A600" s="92" t="s">
        <v>4550</v>
      </c>
      <c r="B600" s="92" t="s">
        <v>1241</v>
      </c>
      <c r="C600" s="93" t="s">
        <v>1242</v>
      </c>
    </row>
    <row r="601" spans="1:3" ht="18.600000000000001">
      <c r="A601" s="92" t="s">
        <v>4551</v>
      </c>
      <c r="B601" s="92" t="s">
        <v>1243</v>
      </c>
      <c r="C601" s="93"/>
    </row>
    <row r="602" spans="1:3" ht="18.600000000000001">
      <c r="A602" s="92" t="s">
        <v>4552</v>
      </c>
      <c r="B602" s="92" t="s">
        <v>1244</v>
      </c>
      <c r="C602" s="93" t="s">
        <v>1245</v>
      </c>
    </row>
    <row r="603" spans="1:3" ht="18.600000000000001">
      <c r="A603" s="92" t="s">
        <v>4553</v>
      </c>
      <c r="B603" s="92" t="s">
        <v>1246</v>
      </c>
      <c r="C603" s="93" t="s">
        <v>1247</v>
      </c>
    </row>
    <row r="604" spans="1:3">
      <c r="A604" s="92" t="s">
        <v>1248</v>
      </c>
      <c r="B604" s="92" t="s">
        <v>1249</v>
      </c>
      <c r="C604" s="93" t="s">
        <v>1250</v>
      </c>
    </row>
    <row r="605" spans="1:3" ht="18.600000000000001">
      <c r="A605" s="92" t="s">
        <v>4554</v>
      </c>
      <c r="B605" s="92" t="s">
        <v>1251</v>
      </c>
      <c r="C605" s="93" t="s">
        <v>1252</v>
      </c>
    </row>
    <row r="606" spans="1:3" ht="18.600000000000001">
      <c r="A606" s="92" t="s">
        <v>4555</v>
      </c>
      <c r="B606" s="92" t="s">
        <v>1253</v>
      </c>
      <c r="C606" s="93" t="s">
        <v>1254</v>
      </c>
    </row>
    <row r="607" spans="1:3" ht="18.600000000000001">
      <c r="A607" s="92" t="s">
        <v>4556</v>
      </c>
      <c r="B607" s="92" t="s">
        <v>1255</v>
      </c>
      <c r="C607" s="93" t="s">
        <v>1254</v>
      </c>
    </row>
    <row r="608" spans="1:3" ht="18.600000000000001">
      <c r="A608" s="92" t="s">
        <v>4557</v>
      </c>
      <c r="B608" s="92" t="s">
        <v>1256</v>
      </c>
      <c r="C608" s="93" t="s">
        <v>1257</v>
      </c>
    </row>
    <row r="609" spans="1:3" ht="18.600000000000001">
      <c r="A609" s="92" t="s">
        <v>4558</v>
      </c>
      <c r="B609" s="92" t="s">
        <v>1258</v>
      </c>
      <c r="C609" s="93" t="s">
        <v>1259</v>
      </c>
    </row>
    <row r="610" spans="1:3">
      <c r="A610" s="92" t="s">
        <v>1260</v>
      </c>
      <c r="B610" s="92" t="s">
        <v>1261</v>
      </c>
      <c r="C610" s="93" t="s">
        <v>1262</v>
      </c>
    </row>
    <row r="611" spans="1:3">
      <c r="A611" s="155" t="s">
        <v>4559</v>
      </c>
      <c r="B611" s="92" t="s">
        <v>1263</v>
      </c>
      <c r="C611" s="156" t="s">
        <v>1264</v>
      </c>
    </row>
    <row r="612" spans="1:3">
      <c r="A612" s="155"/>
      <c r="B612" s="92" t="s">
        <v>1265</v>
      </c>
      <c r="C612" s="156"/>
    </row>
    <row r="613" spans="1:3">
      <c r="A613" s="92" t="s">
        <v>1266</v>
      </c>
      <c r="B613" s="92" t="s">
        <v>1267</v>
      </c>
      <c r="C613" s="93" t="s">
        <v>1268</v>
      </c>
    </row>
    <row r="614" spans="1:3" ht="18.600000000000001">
      <c r="A614" s="92" t="s">
        <v>4560</v>
      </c>
      <c r="B614" s="92" t="s">
        <v>1269</v>
      </c>
      <c r="C614" s="93"/>
    </row>
    <row r="615" spans="1:3" ht="18.600000000000001">
      <c r="A615" s="92" t="s">
        <v>4561</v>
      </c>
      <c r="B615" s="92" t="s">
        <v>1270</v>
      </c>
      <c r="C615" s="93" t="s">
        <v>1271</v>
      </c>
    </row>
    <row r="616" spans="1:3" ht="18.600000000000001">
      <c r="A616" s="92" t="s">
        <v>4562</v>
      </c>
      <c r="B616" s="92" t="s">
        <v>1272</v>
      </c>
      <c r="C616" s="93" t="s">
        <v>1273</v>
      </c>
    </row>
    <row r="617" spans="1:3" ht="18.600000000000001">
      <c r="A617" s="92" t="s">
        <v>4563</v>
      </c>
      <c r="B617" s="92" t="s">
        <v>1274</v>
      </c>
      <c r="C617" s="93" t="s">
        <v>1275</v>
      </c>
    </row>
    <row r="618" spans="1:3" ht="18.600000000000001">
      <c r="A618" s="92" t="s">
        <v>4564</v>
      </c>
      <c r="B618" s="92" t="s">
        <v>1276</v>
      </c>
      <c r="C618" s="93" t="s">
        <v>1277</v>
      </c>
    </row>
    <row r="619" spans="1:3">
      <c r="A619" s="92" t="s">
        <v>1278</v>
      </c>
      <c r="B619" s="92" t="s">
        <v>1279</v>
      </c>
      <c r="C619" s="93" t="s">
        <v>1280</v>
      </c>
    </row>
    <row r="620" spans="1:3" ht="18.600000000000001">
      <c r="A620" s="92" t="s">
        <v>4565</v>
      </c>
      <c r="B620" s="92" t="s">
        <v>1281</v>
      </c>
      <c r="C620" s="93" t="s">
        <v>1282</v>
      </c>
    </row>
    <row r="621" spans="1:3" ht="18.600000000000001">
      <c r="A621" s="92" t="s">
        <v>4566</v>
      </c>
      <c r="B621" s="92" t="s">
        <v>1283</v>
      </c>
      <c r="C621" s="93" t="s">
        <v>1284</v>
      </c>
    </row>
    <row r="622" spans="1:3" ht="18.600000000000001">
      <c r="A622" s="92" t="s">
        <v>4567</v>
      </c>
      <c r="B622" s="92" t="s">
        <v>1285</v>
      </c>
      <c r="C622" s="93" t="s">
        <v>1286</v>
      </c>
    </row>
    <row r="623" spans="1:3" ht="18.600000000000001">
      <c r="A623" s="92" t="s">
        <v>4568</v>
      </c>
      <c r="B623" s="92" t="s">
        <v>1287</v>
      </c>
      <c r="C623" s="93" t="s">
        <v>1288</v>
      </c>
    </row>
    <row r="624" spans="1:3" ht="18.600000000000001">
      <c r="A624" s="92" t="s">
        <v>4569</v>
      </c>
      <c r="B624" s="92" t="s">
        <v>1289</v>
      </c>
      <c r="C624" s="93" t="s">
        <v>1290</v>
      </c>
    </row>
    <row r="625" spans="1:3" ht="18.600000000000001">
      <c r="A625" s="92" t="s">
        <v>4570</v>
      </c>
      <c r="B625" s="92" t="s">
        <v>1291</v>
      </c>
      <c r="C625" s="93" t="s">
        <v>1292</v>
      </c>
    </row>
    <row r="626" spans="1:3" ht="18.600000000000001">
      <c r="A626" s="92" t="s">
        <v>4571</v>
      </c>
      <c r="B626" s="92" t="s">
        <v>1293</v>
      </c>
      <c r="C626" s="93" t="s">
        <v>1294</v>
      </c>
    </row>
    <row r="627" spans="1:3" ht="18.600000000000001">
      <c r="A627" s="92" t="s">
        <v>4572</v>
      </c>
      <c r="B627" s="92" t="s">
        <v>1295</v>
      </c>
      <c r="C627" s="93" t="s">
        <v>1296</v>
      </c>
    </row>
    <row r="628" spans="1:3" ht="18.600000000000001">
      <c r="A628" s="92" t="s">
        <v>4573</v>
      </c>
      <c r="B628" s="92" t="s">
        <v>1297</v>
      </c>
      <c r="C628" s="93" t="s">
        <v>1298</v>
      </c>
    </row>
    <row r="629" spans="1:3" ht="18.600000000000001">
      <c r="A629" s="92" t="s">
        <v>4574</v>
      </c>
      <c r="B629" s="92" t="s">
        <v>1299</v>
      </c>
      <c r="C629" s="93" t="s">
        <v>1300</v>
      </c>
    </row>
    <row r="630" spans="1:3">
      <c r="A630" s="92" t="s">
        <v>1301</v>
      </c>
      <c r="B630" s="92" t="s">
        <v>1302</v>
      </c>
      <c r="C630" s="93" t="s">
        <v>1303</v>
      </c>
    </row>
    <row r="631" spans="1:3" ht="18.600000000000001">
      <c r="A631" s="92" t="s">
        <v>4575</v>
      </c>
      <c r="B631" s="92" t="s">
        <v>1304</v>
      </c>
      <c r="C631" s="93" t="s">
        <v>1305</v>
      </c>
    </row>
    <row r="632" spans="1:3">
      <c r="A632" s="92" t="s">
        <v>1306</v>
      </c>
      <c r="B632" s="92" t="s">
        <v>1307</v>
      </c>
      <c r="C632" s="93" t="s">
        <v>1308</v>
      </c>
    </row>
    <row r="633" spans="1:3" ht="18.600000000000001">
      <c r="A633" s="92" t="s">
        <v>4576</v>
      </c>
      <c r="B633" s="92" t="s">
        <v>1309</v>
      </c>
      <c r="C633" s="93" t="s">
        <v>1310</v>
      </c>
    </row>
    <row r="634" spans="1:3" ht="18.600000000000001">
      <c r="A634" s="92" t="s">
        <v>4577</v>
      </c>
      <c r="B634" s="92" t="s">
        <v>1311</v>
      </c>
      <c r="C634" s="93" t="s">
        <v>1312</v>
      </c>
    </row>
    <row r="635" spans="1:3" ht="18.600000000000001">
      <c r="A635" s="92" t="s">
        <v>4578</v>
      </c>
      <c r="B635" s="92" t="s">
        <v>1313</v>
      </c>
      <c r="C635" s="93" t="s">
        <v>1314</v>
      </c>
    </row>
    <row r="636" spans="1:3" ht="18.600000000000001">
      <c r="A636" s="92" t="s">
        <v>4579</v>
      </c>
      <c r="B636" s="92" t="s">
        <v>1315</v>
      </c>
      <c r="C636" s="93" t="s">
        <v>1316</v>
      </c>
    </row>
    <row r="637" spans="1:3" ht="18.600000000000001">
      <c r="A637" s="92" t="s">
        <v>4580</v>
      </c>
      <c r="B637" s="92" t="s">
        <v>1317</v>
      </c>
      <c r="C637" s="93" t="s">
        <v>1318</v>
      </c>
    </row>
    <row r="638" spans="1:3" ht="18.600000000000001">
      <c r="A638" s="92" t="s">
        <v>4581</v>
      </c>
      <c r="B638" s="92" t="s">
        <v>1319</v>
      </c>
      <c r="C638" s="93" t="s">
        <v>1320</v>
      </c>
    </row>
    <row r="639" spans="1:3" ht="18.600000000000001">
      <c r="A639" s="92" t="s">
        <v>4582</v>
      </c>
      <c r="B639" s="92" t="s">
        <v>1321</v>
      </c>
      <c r="C639" s="93" t="s">
        <v>1322</v>
      </c>
    </row>
    <row r="640" spans="1:3" ht="18.600000000000001">
      <c r="A640" s="92" t="s">
        <v>4583</v>
      </c>
      <c r="B640" s="92" t="s">
        <v>1323</v>
      </c>
      <c r="C640" s="93" t="s">
        <v>1324</v>
      </c>
    </row>
    <row r="641" spans="1:3" ht="18.600000000000001">
      <c r="A641" s="92" t="s">
        <v>4584</v>
      </c>
      <c r="B641" s="92" t="s">
        <v>1325</v>
      </c>
      <c r="C641" s="93" t="s">
        <v>1326</v>
      </c>
    </row>
    <row r="642" spans="1:3" ht="18.600000000000001">
      <c r="A642" s="92" t="s">
        <v>4585</v>
      </c>
      <c r="B642" s="92" t="s">
        <v>1327</v>
      </c>
      <c r="C642" s="93" t="s">
        <v>1328</v>
      </c>
    </row>
    <row r="643" spans="1:3" ht="18.600000000000001">
      <c r="A643" s="92" t="s">
        <v>4586</v>
      </c>
      <c r="B643" s="92" t="s">
        <v>1329</v>
      </c>
      <c r="C643" s="93" t="s">
        <v>1330</v>
      </c>
    </row>
    <row r="644" spans="1:3" ht="18.600000000000001">
      <c r="A644" s="92" t="s">
        <v>4587</v>
      </c>
      <c r="B644" s="92" t="s">
        <v>1331</v>
      </c>
      <c r="C644" s="93" t="s">
        <v>1332</v>
      </c>
    </row>
    <row r="645" spans="1:3" ht="18.600000000000001">
      <c r="A645" s="92" t="s">
        <v>4588</v>
      </c>
      <c r="B645" s="92" t="s">
        <v>1333</v>
      </c>
      <c r="C645" s="93" t="s">
        <v>1334</v>
      </c>
    </row>
    <row r="646" spans="1:3" ht="18.600000000000001">
      <c r="A646" s="92" t="s">
        <v>4589</v>
      </c>
      <c r="B646" s="92" t="s">
        <v>1335</v>
      </c>
      <c r="C646" s="93" t="s">
        <v>1336</v>
      </c>
    </row>
    <row r="647" spans="1:3" ht="18.600000000000001">
      <c r="A647" s="92" t="s">
        <v>4590</v>
      </c>
      <c r="B647" s="92" t="s">
        <v>1337</v>
      </c>
      <c r="C647" s="93" t="s">
        <v>1338</v>
      </c>
    </row>
    <row r="648" spans="1:3" ht="18.600000000000001">
      <c r="A648" s="92" t="s">
        <v>4591</v>
      </c>
      <c r="B648" s="92" t="s">
        <v>1339</v>
      </c>
      <c r="C648" s="93" t="s">
        <v>1340</v>
      </c>
    </row>
    <row r="649" spans="1:3">
      <c r="A649" s="92" t="s">
        <v>1341</v>
      </c>
      <c r="B649" s="92" t="s">
        <v>1342</v>
      </c>
      <c r="C649" s="93" t="s">
        <v>1343</v>
      </c>
    </row>
    <row r="650" spans="1:3" ht="18.600000000000001">
      <c r="A650" s="92" t="s">
        <v>4592</v>
      </c>
      <c r="B650" s="92" t="s">
        <v>1344</v>
      </c>
      <c r="C650" s="93" t="s">
        <v>1345</v>
      </c>
    </row>
    <row r="651" spans="1:3" ht="18.600000000000001">
      <c r="A651" s="92" t="s">
        <v>4593</v>
      </c>
      <c r="B651" s="92" t="s">
        <v>1346</v>
      </c>
      <c r="C651" s="93" t="s">
        <v>1347</v>
      </c>
    </row>
    <row r="652" spans="1:3">
      <c r="A652" s="92" t="s">
        <v>1348</v>
      </c>
      <c r="B652" s="92" t="s">
        <v>1349</v>
      </c>
      <c r="C652" s="93" t="s">
        <v>1350</v>
      </c>
    </row>
    <row r="653" spans="1:3" ht="18.600000000000001">
      <c r="A653" s="92" t="s">
        <v>4594</v>
      </c>
      <c r="B653" s="92" t="s">
        <v>1351</v>
      </c>
      <c r="C653" s="93" t="s">
        <v>1352</v>
      </c>
    </row>
    <row r="654" spans="1:3">
      <c r="A654" s="92" t="s">
        <v>1353</v>
      </c>
      <c r="B654" s="92" t="s">
        <v>1354</v>
      </c>
      <c r="C654" s="93" t="s">
        <v>1355</v>
      </c>
    </row>
    <row r="655" spans="1:3">
      <c r="A655" s="92" t="s">
        <v>1356</v>
      </c>
      <c r="B655" s="92" t="s">
        <v>1357</v>
      </c>
      <c r="C655" s="93" t="s">
        <v>1358</v>
      </c>
    </row>
    <row r="656" spans="1:3" ht="18.600000000000001">
      <c r="A656" s="92" t="s">
        <v>4595</v>
      </c>
      <c r="B656" s="92" t="s">
        <v>1359</v>
      </c>
      <c r="C656" s="93"/>
    </row>
    <row r="657" spans="1:3">
      <c r="A657" s="92" t="s">
        <v>1360</v>
      </c>
      <c r="B657" s="92" t="s">
        <v>1361</v>
      </c>
      <c r="C657" s="93" t="s">
        <v>1362</v>
      </c>
    </row>
    <row r="658" spans="1:3" ht="18.600000000000001">
      <c r="A658" s="92" t="s">
        <v>4596</v>
      </c>
      <c r="B658" s="92" t="s">
        <v>1363</v>
      </c>
      <c r="C658" s="93" t="s">
        <v>1364</v>
      </c>
    </row>
    <row r="659" spans="1:3" ht="18.600000000000001">
      <c r="A659" s="92" t="s">
        <v>4597</v>
      </c>
      <c r="B659" s="92" t="s">
        <v>1365</v>
      </c>
      <c r="C659" s="93" t="s">
        <v>1366</v>
      </c>
    </row>
    <row r="660" spans="1:3" ht="18.600000000000001">
      <c r="A660" s="92" t="s">
        <v>4598</v>
      </c>
      <c r="B660" s="92" t="s">
        <v>1367</v>
      </c>
      <c r="C660" s="93" t="s">
        <v>1368</v>
      </c>
    </row>
    <row r="661" spans="1:3" ht="18.600000000000001">
      <c r="A661" s="92" t="s">
        <v>4599</v>
      </c>
      <c r="B661" s="92" t="s">
        <v>1369</v>
      </c>
      <c r="C661" s="93" t="s">
        <v>1370</v>
      </c>
    </row>
    <row r="662" spans="1:3" ht="18.600000000000001">
      <c r="A662" s="92" t="s">
        <v>4600</v>
      </c>
      <c r="B662" s="92" t="s">
        <v>1371</v>
      </c>
      <c r="C662" s="93" t="s">
        <v>1372</v>
      </c>
    </row>
    <row r="663" spans="1:3" ht="18.600000000000001">
      <c r="A663" s="92" t="s">
        <v>4601</v>
      </c>
      <c r="B663" s="92" t="s">
        <v>1373</v>
      </c>
      <c r="C663" s="93" t="s">
        <v>1374</v>
      </c>
    </row>
    <row r="664" spans="1:3" ht="18.600000000000001">
      <c r="A664" s="92" t="s">
        <v>4602</v>
      </c>
      <c r="B664" s="92" t="s">
        <v>1375</v>
      </c>
      <c r="C664" s="93" t="s">
        <v>1376</v>
      </c>
    </row>
    <row r="665" spans="1:3" ht="18.600000000000001">
      <c r="A665" s="92" t="s">
        <v>4603</v>
      </c>
      <c r="B665" s="92" t="s">
        <v>1377</v>
      </c>
      <c r="C665" s="93" t="s">
        <v>1378</v>
      </c>
    </row>
    <row r="666" spans="1:3" ht="18.600000000000001">
      <c r="A666" s="92" t="s">
        <v>4604</v>
      </c>
      <c r="B666" s="92" t="s">
        <v>1379</v>
      </c>
      <c r="C666" s="93" t="s">
        <v>1380</v>
      </c>
    </row>
    <row r="667" spans="1:3" ht="18.600000000000001">
      <c r="A667" s="92" t="s">
        <v>4605</v>
      </c>
      <c r="B667" s="92" t="s">
        <v>1381</v>
      </c>
      <c r="C667" s="93" t="s">
        <v>1382</v>
      </c>
    </row>
    <row r="668" spans="1:3" ht="18.600000000000001">
      <c r="A668" s="92" t="s">
        <v>4606</v>
      </c>
      <c r="B668" s="92" t="s">
        <v>1383</v>
      </c>
      <c r="C668" s="93" t="s">
        <v>1384</v>
      </c>
    </row>
    <row r="669" spans="1:3" ht="18.600000000000001">
      <c r="A669" s="92" t="s">
        <v>4607</v>
      </c>
      <c r="B669" s="92" t="s">
        <v>1385</v>
      </c>
      <c r="C669" s="93" t="s">
        <v>1386</v>
      </c>
    </row>
    <row r="670" spans="1:3" ht="18.600000000000001">
      <c r="A670" s="92" t="s">
        <v>4608</v>
      </c>
      <c r="B670" s="92" t="s">
        <v>1387</v>
      </c>
      <c r="C670" s="93" t="s">
        <v>1388</v>
      </c>
    </row>
    <row r="671" spans="1:3" ht="18.600000000000001">
      <c r="A671" s="92" t="s">
        <v>4609</v>
      </c>
      <c r="B671" s="92" t="s">
        <v>1389</v>
      </c>
      <c r="C671" s="93" t="s">
        <v>1390</v>
      </c>
    </row>
    <row r="672" spans="1:3" ht="18.600000000000001">
      <c r="A672" s="92" t="s">
        <v>4610</v>
      </c>
      <c r="B672" s="92" t="s">
        <v>1391</v>
      </c>
      <c r="C672" s="93" t="s">
        <v>1392</v>
      </c>
    </row>
    <row r="673" spans="1:3" ht="18.600000000000001">
      <c r="A673" s="92" t="s">
        <v>4611</v>
      </c>
      <c r="B673" s="92" t="s">
        <v>1393</v>
      </c>
      <c r="C673" s="93" t="s">
        <v>1394</v>
      </c>
    </row>
    <row r="674" spans="1:3" ht="18.600000000000001">
      <c r="A674" s="92" t="s">
        <v>4612</v>
      </c>
      <c r="B674" s="92" t="s">
        <v>1395</v>
      </c>
      <c r="C674" s="93" t="s">
        <v>1396</v>
      </c>
    </row>
    <row r="675" spans="1:3" ht="18.600000000000001">
      <c r="A675" s="92" t="s">
        <v>4613</v>
      </c>
      <c r="B675" s="92" t="s">
        <v>1397</v>
      </c>
      <c r="C675" s="93" t="s">
        <v>1398</v>
      </c>
    </row>
    <row r="676" spans="1:3" ht="18.600000000000001">
      <c r="A676" s="92" t="s">
        <v>4614</v>
      </c>
      <c r="B676" s="92" t="s">
        <v>1399</v>
      </c>
      <c r="C676" s="93" t="s">
        <v>1398</v>
      </c>
    </row>
    <row r="677" spans="1:3" ht="18.600000000000001">
      <c r="A677" s="92" t="s">
        <v>4615</v>
      </c>
      <c r="B677" s="92" t="s">
        <v>1400</v>
      </c>
      <c r="C677" s="93" t="s">
        <v>1401</v>
      </c>
    </row>
    <row r="678" spans="1:3" ht="18.600000000000001">
      <c r="A678" s="92" t="s">
        <v>4616</v>
      </c>
      <c r="B678" s="92" t="s">
        <v>1402</v>
      </c>
      <c r="C678" s="93" t="s">
        <v>1403</v>
      </c>
    </row>
    <row r="679" spans="1:3" ht="18.600000000000001">
      <c r="A679" s="92" t="s">
        <v>4617</v>
      </c>
      <c r="B679" s="92" t="s">
        <v>1404</v>
      </c>
      <c r="C679" s="93" t="s">
        <v>1405</v>
      </c>
    </row>
    <row r="680" spans="1:3" ht="18.600000000000001">
      <c r="A680" s="92" t="s">
        <v>4618</v>
      </c>
      <c r="B680" s="92" t="s">
        <v>1406</v>
      </c>
      <c r="C680" s="93"/>
    </row>
    <row r="681" spans="1:3" ht="18.600000000000001">
      <c r="A681" s="92" t="s">
        <v>4619</v>
      </c>
      <c r="B681" s="92" t="s">
        <v>1407</v>
      </c>
      <c r="C681" s="93" t="s">
        <v>1408</v>
      </c>
    </row>
    <row r="682" spans="1:3" ht="18.600000000000001">
      <c r="A682" s="92" t="s">
        <v>4620</v>
      </c>
      <c r="B682" s="92" t="s">
        <v>1409</v>
      </c>
      <c r="C682" s="93" t="s">
        <v>1410</v>
      </c>
    </row>
    <row r="683" spans="1:3" ht="19.2">
      <c r="A683" s="92" t="s">
        <v>4621</v>
      </c>
      <c r="B683" s="92" t="s">
        <v>1411</v>
      </c>
      <c r="C683" s="93"/>
    </row>
    <row r="684" spans="1:3" ht="18.600000000000001">
      <c r="A684" s="92" t="s">
        <v>4622</v>
      </c>
      <c r="B684" s="92" t="s">
        <v>1412</v>
      </c>
      <c r="C684" s="93" t="s">
        <v>1413</v>
      </c>
    </row>
    <row r="685" spans="1:3" ht="18.600000000000001">
      <c r="A685" s="92" t="s">
        <v>4623</v>
      </c>
      <c r="B685" s="92" t="s">
        <v>1414</v>
      </c>
      <c r="C685" s="93" t="s">
        <v>1415</v>
      </c>
    </row>
    <row r="686" spans="1:3">
      <c r="A686" s="92" t="s">
        <v>1416</v>
      </c>
      <c r="B686" s="92" t="s">
        <v>1417</v>
      </c>
      <c r="C686" s="93" t="s">
        <v>1418</v>
      </c>
    </row>
    <row r="687" spans="1:3" ht="18.600000000000001">
      <c r="A687" s="92" t="s">
        <v>4624</v>
      </c>
      <c r="B687" s="92" t="s">
        <v>1419</v>
      </c>
      <c r="C687" s="93"/>
    </row>
    <row r="688" spans="1:3">
      <c r="A688" s="155" t="s">
        <v>4625</v>
      </c>
      <c r="B688" s="92" t="s">
        <v>1420</v>
      </c>
      <c r="C688" s="156" t="s">
        <v>1421</v>
      </c>
    </row>
    <row r="689" spans="1:3">
      <c r="A689" s="155"/>
      <c r="B689" s="92" t="s">
        <v>1422</v>
      </c>
      <c r="C689" s="156"/>
    </row>
    <row r="690" spans="1:3" ht="18.600000000000001">
      <c r="A690" s="92" t="s">
        <v>4626</v>
      </c>
      <c r="B690" s="92" t="s">
        <v>1423</v>
      </c>
      <c r="C690" s="93" t="s">
        <v>1424</v>
      </c>
    </row>
    <row r="691" spans="1:3" ht="18.600000000000001">
      <c r="A691" s="92" t="s">
        <v>4627</v>
      </c>
      <c r="B691" s="92" t="s">
        <v>1425</v>
      </c>
      <c r="C691" s="93" t="s">
        <v>1426</v>
      </c>
    </row>
    <row r="692" spans="1:3" ht="18.600000000000001">
      <c r="A692" s="92" t="s">
        <v>4628</v>
      </c>
      <c r="B692" s="92" t="s">
        <v>1427</v>
      </c>
      <c r="C692" s="93"/>
    </row>
    <row r="693" spans="1:3" ht="18.600000000000001">
      <c r="A693" s="92" t="s">
        <v>4629</v>
      </c>
      <c r="B693" s="92" t="s">
        <v>1428</v>
      </c>
      <c r="C693" s="93"/>
    </row>
    <row r="694" spans="1:3" ht="18.600000000000001">
      <c r="A694" s="92" t="s">
        <v>4630</v>
      </c>
      <c r="B694" s="92" t="s">
        <v>1429</v>
      </c>
      <c r="C694" s="93" t="s">
        <v>1430</v>
      </c>
    </row>
    <row r="695" spans="1:3" ht="18.600000000000001">
      <c r="A695" s="92" t="s">
        <v>4631</v>
      </c>
      <c r="B695" s="92" t="s">
        <v>1431</v>
      </c>
      <c r="C695" s="93"/>
    </row>
    <row r="696" spans="1:3" ht="18.600000000000001">
      <c r="A696" s="92" t="s">
        <v>4632</v>
      </c>
      <c r="B696" s="92" t="s">
        <v>1432</v>
      </c>
      <c r="C696" s="93" t="s">
        <v>1433</v>
      </c>
    </row>
    <row r="697" spans="1:3" ht="18.600000000000001">
      <c r="A697" s="92" t="s">
        <v>4633</v>
      </c>
      <c r="B697" s="92" t="s">
        <v>1434</v>
      </c>
      <c r="C697" s="93"/>
    </row>
    <row r="698" spans="1:3" ht="18.600000000000001">
      <c r="A698" s="92" t="s">
        <v>4634</v>
      </c>
      <c r="B698" s="92" t="s">
        <v>1435</v>
      </c>
      <c r="C698" s="93"/>
    </row>
    <row r="699" spans="1:3" ht="18.600000000000001">
      <c r="A699" s="92" t="s">
        <v>4635</v>
      </c>
      <c r="B699" s="92" t="s">
        <v>1436</v>
      </c>
      <c r="C699" s="93" t="s">
        <v>1437</v>
      </c>
    </row>
    <row r="700" spans="1:3">
      <c r="A700" s="92" t="s">
        <v>1438</v>
      </c>
      <c r="B700" s="92" t="s">
        <v>1439</v>
      </c>
      <c r="C700" s="93" t="s">
        <v>1440</v>
      </c>
    </row>
    <row r="701" spans="1:3" ht="18.600000000000001">
      <c r="A701" s="92" t="s">
        <v>4636</v>
      </c>
      <c r="B701" s="92" t="s">
        <v>1441</v>
      </c>
      <c r="C701" s="93" t="s">
        <v>1442</v>
      </c>
    </row>
    <row r="702" spans="1:3" ht="18.600000000000001">
      <c r="A702" s="92" t="s">
        <v>4637</v>
      </c>
      <c r="B702" s="92" t="s">
        <v>1443</v>
      </c>
      <c r="C702" s="93"/>
    </row>
    <row r="703" spans="1:3">
      <c r="A703" s="92" t="s">
        <v>1444</v>
      </c>
      <c r="B703" s="92" t="s">
        <v>1445</v>
      </c>
      <c r="C703" s="93" t="s">
        <v>1446</v>
      </c>
    </row>
    <row r="704" spans="1:3" ht="18.600000000000001">
      <c r="A704" s="92" t="s">
        <v>4638</v>
      </c>
      <c r="B704" s="92" t="s">
        <v>1447</v>
      </c>
      <c r="C704" s="93" t="s">
        <v>1448</v>
      </c>
    </row>
    <row r="705" spans="1:3">
      <c r="A705" s="92" t="s">
        <v>1449</v>
      </c>
      <c r="B705" s="92" t="s">
        <v>1450</v>
      </c>
      <c r="C705" s="93" t="s">
        <v>1451</v>
      </c>
    </row>
    <row r="706" spans="1:3" ht="18.600000000000001">
      <c r="A706" s="92" t="s">
        <v>4639</v>
      </c>
      <c r="B706" s="92" t="s">
        <v>1452</v>
      </c>
      <c r="C706" s="93" t="s">
        <v>1453</v>
      </c>
    </row>
    <row r="707" spans="1:3" ht="18.600000000000001">
      <c r="A707" s="92" t="s">
        <v>4640</v>
      </c>
      <c r="B707" s="92" t="s">
        <v>1454</v>
      </c>
      <c r="C707" s="93" t="s">
        <v>1455</v>
      </c>
    </row>
    <row r="708" spans="1:3">
      <c r="A708" s="92" t="s">
        <v>1456</v>
      </c>
      <c r="B708" s="92" t="s">
        <v>1457</v>
      </c>
      <c r="C708" s="93" t="s">
        <v>1458</v>
      </c>
    </row>
    <row r="709" spans="1:3">
      <c r="A709" s="92" t="s">
        <v>1459</v>
      </c>
      <c r="B709" s="92" t="s">
        <v>1460</v>
      </c>
      <c r="C709" s="93" t="s">
        <v>1461</v>
      </c>
    </row>
    <row r="710" spans="1:3" ht="18.600000000000001">
      <c r="A710" s="92" t="s">
        <v>4641</v>
      </c>
      <c r="B710" s="92" t="s">
        <v>1462</v>
      </c>
      <c r="C710" s="93"/>
    </row>
    <row r="711" spans="1:3" ht="18.600000000000001">
      <c r="A711" s="92" t="s">
        <v>4642</v>
      </c>
      <c r="B711" s="92" t="s">
        <v>1463</v>
      </c>
      <c r="C711" s="93" t="s">
        <v>1464</v>
      </c>
    </row>
    <row r="712" spans="1:3" ht="18.600000000000001">
      <c r="A712" s="92" t="s">
        <v>4643</v>
      </c>
      <c r="B712" s="92" t="s">
        <v>1465</v>
      </c>
      <c r="C712" s="93" t="s">
        <v>1466</v>
      </c>
    </row>
    <row r="713" spans="1:3" ht="18.600000000000001">
      <c r="A713" s="92" t="s">
        <v>4644</v>
      </c>
      <c r="B713" s="92" t="s">
        <v>1467</v>
      </c>
      <c r="C713" s="93" t="s">
        <v>1468</v>
      </c>
    </row>
    <row r="714" spans="1:3" ht="18.600000000000001">
      <c r="A714" s="92" t="s">
        <v>4645</v>
      </c>
      <c r="B714" s="92" t="s">
        <v>1469</v>
      </c>
      <c r="C714" s="93"/>
    </row>
    <row r="715" spans="1:3">
      <c r="A715" s="92" t="s">
        <v>1470</v>
      </c>
      <c r="B715" s="92" t="s">
        <v>1471</v>
      </c>
      <c r="C715" s="93" t="s">
        <v>1472</v>
      </c>
    </row>
    <row r="716" spans="1:3" ht="18.600000000000001">
      <c r="A716" s="92" t="s">
        <v>4646</v>
      </c>
      <c r="B716" s="92" t="s">
        <v>1473</v>
      </c>
      <c r="C716" s="93" t="s">
        <v>1474</v>
      </c>
    </row>
    <row r="717" spans="1:3" ht="18.600000000000001">
      <c r="A717" s="92" t="s">
        <v>4647</v>
      </c>
      <c r="B717" s="92" t="s">
        <v>1475</v>
      </c>
      <c r="C717" s="93" t="s">
        <v>1476</v>
      </c>
    </row>
    <row r="718" spans="1:3">
      <c r="A718" s="92" t="s">
        <v>1477</v>
      </c>
      <c r="B718" s="92" t="s">
        <v>1478</v>
      </c>
      <c r="C718" s="93"/>
    </row>
    <row r="719" spans="1:3" ht="18.600000000000001">
      <c r="A719" s="92" t="s">
        <v>4648</v>
      </c>
      <c r="B719" s="92" t="s">
        <v>1479</v>
      </c>
      <c r="C719" s="93"/>
    </row>
    <row r="720" spans="1:3" ht="18.600000000000001">
      <c r="A720" s="92" t="s">
        <v>4649</v>
      </c>
      <c r="B720" s="92" t="s">
        <v>1480</v>
      </c>
      <c r="C720" s="93"/>
    </row>
    <row r="721" spans="1:3" ht="18.600000000000001">
      <c r="A721" s="92" t="s">
        <v>4650</v>
      </c>
      <c r="B721" s="92" t="s">
        <v>1481</v>
      </c>
      <c r="C721" s="93" t="s">
        <v>1482</v>
      </c>
    </row>
    <row r="722" spans="1:3" ht="18.600000000000001">
      <c r="A722" s="92" t="s">
        <v>4651</v>
      </c>
      <c r="B722" s="92" t="s">
        <v>1483</v>
      </c>
      <c r="C722" s="93"/>
    </row>
    <row r="723" spans="1:3" ht="18.600000000000001">
      <c r="A723" s="92" t="s">
        <v>4652</v>
      </c>
      <c r="B723" s="92" t="s">
        <v>1484</v>
      </c>
      <c r="C723" s="93"/>
    </row>
    <row r="724" spans="1:3" ht="18.600000000000001">
      <c r="A724" s="92" t="s">
        <v>4653</v>
      </c>
      <c r="B724" s="92" t="s">
        <v>1485</v>
      </c>
      <c r="C724" s="93"/>
    </row>
    <row r="725" spans="1:3" ht="30">
      <c r="A725" s="92" t="s">
        <v>4654</v>
      </c>
      <c r="B725" s="92" t="s">
        <v>1486</v>
      </c>
      <c r="C725" s="93"/>
    </row>
    <row r="726" spans="1:3" ht="18.600000000000001">
      <c r="A726" s="92" t="s">
        <v>4655</v>
      </c>
      <c r="B726" s="92" t="s">
        <v>1487</v>
      </c>
      <c r="C726" s="93" t="s">
        <v>1488</v>
      </c>
    </row>
    <row r="727" spans="1:3" ht="18.600000000000001">
      <c r="A727" s="92" t="s">
        <v>4656</v>
      </c>
      <c r="B727" s="92" t="s">
        <v>1489</v>
      </c>
      <c r="C727" s="93" t="s">
        <v>1490</v>
      </c>
    </row>
    <row r="728" spans="1:3" ht="18.600000000000001">
      <c r="A728" s="92" t="s">
        <v>4657</v>
      </c>
      <c r="B728" s="92" t="s">
        <v>1491</v>
      </c>
      <c r="C728" s="93"/>
    </row>
    <row r="729" spans="1:3" ht="18.600000000000001">
      <c r="A729" s="92" t="s">
        <v>4658</v>
      </c>
      <c r="B729" s="92" t="s">
        <v>1492</v>
      </c>
      <c r="C729" s="93" t="s">
        <v>1493</v>
      </c>
    </row>
    <row r="730" spans="1:3" ht="18.600000000000001">
      <c r="A730" s="92" t="s">
        <v>4659</v>
      </c>
      <c r="B730" s="92" t="s">
        <v>1494</v>
      </c>
      <c r="C730" s="93"/>
    </row>
    <row r="731" spans="1:3" ht="18.600000000000001">
      <c r="A731" s="92" t="s">
        <v>4660</v>
      </c>
      <c r="B731" s="92" t="s">
        <v>1495</v>
      </c>
      <c r="C731" s="93"/>
    </row>
    <row r="732" spans="1:3">
      <c r="A732" s="155" t="s">
        <v>4661</v>
      </c>
      <c r="B732" s="92" t="s">
        <v>1496</v>
      </c>
      <c r="C732" s="156"/>
    </row>
    <row r="733" spans="1:3">
      <c r="A733" s="155"/>
      <c r="B733" s="92" t="s">
        <v>1497</v>
      </c>
      <c r="C733" s="156"/>
    </row>
    <row r="734" spans="1:3" ht="18.600000000000001">
      <c r="A734" s="92" t="s">
        <v>4662</v>
      </c>
      <c r="B734" s="92" t="s">
        <v>1498</v>
      </c>
      <c r="C734" s="93"/>
    </row>
    <row r="735" spans="1:3" ht="18.600000000000001">
      <c r="A735" s="92" t="s">
        <v>4663</v>
      </c>
      <c r="B735" s="92" t="s">
        <v>1499</v>
      </c>
      <c r="C735" s="93"/>
    </row>
    <row r="736" spans="1:3" ht="18.600000000000001">
      <c r="A736" s="92" t="s">
        <v>4664</v>
      </c>
      <c r="B736" s="92" t="s">
        <v>1500</v>
      </c>
      <c r="C736" s="93"/>
    </row>
    <row r="737" spans="1:3">
      <c r="A737" s="92" t="s">
        <v>1501</v>
      </c>
      <c r="B737" s="92" t="s">
        <v>1502</v>
      </c>
      <c r="C737" s="93" t="s">
        <v>1503</v>
      </c>
    </row>
    <row r="738" spans="1:3" ht="30">
      <c r="A738" s="92" t="s">
        <v>4665</v>
      </c>
      <c r="B738" s="92" t="s">
        <v>1504</v>
      </c>
      <c r="C738" s="93"/>
    </row>
    <row r="739" spans="1:3" ht="18.600000000000001">
      <c r="A739" s="92" t="s">
        <v>4666</v>
      </c>
      <c r="B739" s="92" t="s">
        <v>1505</v>
      </c>
      <c r="C739" s="93"/>
    </row>
    <row r="740" spans="1:3" ht="18.600000000000001">
      <c r="A740" s="92" t="s">
        <v>4667</v>
      </c>
      <c r="B740" s="92" t="s">
        <v>1506</v>
      </c>
      <c r="C740" s="93"/>
    </row>
    <row r="741" spans="1:3">
      <c r="A741" s="92" t="s">
        <v>1507</v>
      </c>
      <c r="B741" s="92" t="s">
        <v>1508</v>
      </c>
      <c r="C741" s="93" t="s">
        <v>1509</v>
      </c>
    </row>
    <row r="742" spans="1:3" ht="30">
      <c r="A742" s="92" t="s">
        <v>4668</v>
      </c>
      <c r="B742" s="92" t="s">
        <v>1510</v>
      </c>
      <c r="C742" s="93"/>
    </row>
    <row r="743" spans="1:3" ht="18.600000000000001">
      <c r="A743" s="92" t="s">
        <v>4669</v>
      </c>
      <c r="B743" s="92" t="s">
        <v>1511</v>
      </c>
      <c r="C743" s="93" t="s">
        <v>1512</v>
      </c>
    </row>
    <row r="744" spans="1:3">
      <c r="A744" s="155" t="s">
        <v>4670</v>
      </c>
      <c r="B744" s="92" t="s">
        <v>1513</v>
      </c>
      <c r="C744" s="156"/>
    </row>
    <row r="745" spans="1:3">
      <c r="A745" s="155"/>
      <c r="B745" s="92" t="s">
        <v>1514</v>
      </c>
      <c r="C745" s="156"/>
    </row>
    <row r="746" spans="1:3" ht="18.600000000000001">
      <c r="A746" s="92" t="s">
        <v>4671</v>
      </c>
      <c r="B746" s="92" t="s">
        <v>1515</v>
      </c>
      <c r="C746" s="93"/>
    </row>
    <row r="747" spans="1:3">
      <c r="A747" s="155" t="s">
        <v>4672</v>
      </c>
      <c r="B747" s="92" t="s">
        <v>1513</v>
      </c>
      <c r="C747" s="156"/>
    </row>
    <row r="748" spans="1:3">
      <c r="A748" s="155"/>
      <c r="B748" s="92" t="s">
        <v>1516</v>
      </c>
      <c r="C748" s="156"/>
    </row>
    <row r="749" spans="1:3" ht="18.600000000000001">
      <c r="A749" s="92" t="s">
        <v>4673</v>
      </c>
      <c r="B749" s="92" t="s">
        <v>1517</v>
      </c>
      <c r="C749" s="93"/>
    </row>
    <row r="750" spans="1:3">
      <c r="A750" s="92" t="s">
        <v>1518</v>
      </c>
      <c r="B750" s="92" t="s">
        <v>1519</v>
      </c>
      <c r="C750" s="93" t="s">
        <v>1520</v>
      </c>
    </row>
    <row r="751" spans="1:3" ht="18.600000000000001">
      <c r="A751" s="92" t="s">
        <v>4674</v>
      </c>
      <c r="B751" s="92" t="s">
        <v>1521</v>
      </c>
      <c r="C751" s="93"/>
    </row>
    <row r="752" spans="1:3" ht="18.600000000000001">
      <c r="A752" s="92" t="s">
        <v>4675</v>
      </c>
      <c r="B752" s="92" t="s">
        <v>1522</v>
      </c>
      <c r="C752" s="93"/>
    </row>
    <row r="753" spans="1:3" ht="18.600000000000001">
      <c r="A753" s="92" t="s">
        <v>4676</v>
      </c>
      <c r="B753" s="92" t="s">
        <v>1523</v>
      </c>
      <c r="C753" s="93"/>
    </row>
    <row r="754" spans="1:3" ht="18.600000000000001">
      <c r="A754" s="92" t="s">
        <v>4677</v>
      </c>
      <c r="B754" s="92" t="s">
        <v>1524</v>
      </c>
      <c r="C754" s="93"/>
    </row>
    <row r="755" spans="1:3" ht="18.600000000000001">
      <c r="A755" s="92" t="s">
        <v>4678</v>
      </c>
      <c r="B755" s="92" t="s">
        <v>1525</v>
      </c>
      <c r="C755" s="93"/>
    </row>
    <row r="756" spans="1:3" ht="30">
      <c r="A756" s="92" t="s">
        <v>4679</v>
      </c>
      <c r="B756" s="92" t="s">
        <v>1526</v>
      </c>
      <c r="C756" s="93" t="s">
        <v>1527</v>
      </c>
    </row>
    <row r="757" spans="1:3" ht="18.600000000000001">
      <c r="A757" s="92" t="s">
        <v>4680</v>
      </c>
      <c r="B757" s="92" t="s">
        <v>1528</v>
      </c>
      <c r="C757" s="93"/>
    </row>
    <row r="758" spans="1:3">
      <c r="A758" s="92" t="s">
        <v>1529</v>
      </c>
      <c r="B758" s="92" t="s">
        <v>1530</v>
      </c>
      <c r="C758" s="93" t="s">
        <v>1531</v>
      </c>
    </row>
    <row r="759" spans="1:3" ht="18.600000000000001">
      <c r="A759" s="92" t="s">
        <v>4681</v>
      </c>
      <c r="B759" s="92" t="s">
        <v>1532</v>
      </c>
      <c r="C759" s="93"/>
    </row>
    <row r="760" spans="1:3" ht="18.600000000000001">
      <c r="A760" s="92" t="s">
        <v>4682</v>
      </c>
      <c r="B760" s="92" t="s">
        <v>1533</v>
      </c>
      <c r="C760" s="93"/>
    </row>
    <row r="761" spans="1:3">
      <c r="A761" s="155" t="s">
        <v>1534</v>
      </c>
      <c r="B761" s="92" t="s">
        <v>1535</v>
      </c>
      <c r="C761" s="156" t="s">
        <v>1536</v>
      </c>
    </row>
    <row r="762" spans="1:3">
      <c r="A762" s="155"/>
      <c r="B762" s="92" t="s">
        <v>1537</v>
      </c>
      <c r="C762" s="156"/>
    </row>
    <row r="763" spans="1:3">
      <c r="A763" s="92" t="s">
        <v>1538</v>
      </c>
      <c r="B763" s="92" t="s">
        <v>1539</v>
      </c>
      <c r="C763" s="93"/>
    </row>
    <row r="764" spans="1:3" ht="18.600000000000001">
      <c r="A764" s="92" t="s">
        <v>4683</v>
      </c>
      <c r="B764" s="92" t="s">
        <v>1540</v>
      </c>
      <c r="C764" s="93" t="s">
        <v>1541</v>
      </c>
    </row>
    <row r="765" spans="1:3" ht="30">
      <c r="A765" s="92" t="s">
        <v>4684</v>
      </c>
      <c r="B765" s="92" t="s">
        <v>1542</v>
      </c>
      <c r="C765" s="93"/>
    </row>
    <row r="766" spans="1:3">
      <c r="A766" s="92" t="s">
        <v>1543</v>
      </c>
      <c r="B766" s="92" t="s">
        <v>1544</v>
      </c>
      <c r="C766" s="93"/>
    </row>
    <row r="767" spans="1:3" ht="18.600000000000001">
      <c r="A767" s="92" t="s">
        <v>4685</v>
      </c>
      <c r="B767" s="92" t="s">
        <v>1545</v>
      </c>
      <c r="C767" s="93"/>
    </row>
    <row r="768" spans="1:3" ht="30">
      <c r="A768" s="92" t="s">
        <v>4686</v>
      </c>
      <c r="B768" s="92" t="s">
        <v>1546</v>
      </c>
      <c r="C768" s="93"/>
    </row>
    <row r="769" spans="1:3" ht="18.600000000000001">
      <c r="A769" s="92" t="s">
        <v>4687</v>
      </c>
      <c r="B769" s="92" t="s">
        <v>1547</v>
      </c>
      <c r="C769" s="93"/>
    </row>
    <row r="770" spans="1:3">
      <c r="A770" s="92" t="s">
        <v>1548</v>
      </c>
      <c r="B770" s="92" t="s">
        <v>1549</v>
      </c>
      <c r="C770" s="93"/>
    </row>
    <row r="771" spans="1:3" ht="18.600000000000001">
      <c r="A771" s="92" t="s">
        <v>4688</v>
      </c>
      <c r="B771" s="92" t="s">
        <v>1550</v>
      </c>
      <c r="C771" s="93"/>
    </row>
    <row r="772" spans="1:3" ht="18.600000000000001">
      <c r="A772" s="92" t="s">
        <v>4689</v>
      </c>
      <c r="B772" s="92" t="s">
        <v>1551</v>
      </c>
      <c r="C772" s="93"/>
    </row>
    <row r="773" spans="1:3" ht="18.600000000000001">
      <c r="A773" s="92" t="s">
        <v>4690</v>
      </c>
      <c r="B773" s="92" t="s">
        <v>1552</v>
      </c>
      <c r="C773" s="93"/>
    </row>
    <row r="774" spans="1:3" ht="18.600000000000001">
      <c r="A774" s="92" t="s">
        <v>4691</v>
      </c>
      <c r="B774" s="92" t="s">
        <v>1553</v>
      </c>
      <c r="C774" s="93"/>
    </row>
    <row r="775" spans="1:3" ht="18.600000000000001">
      <c r="A775" s="92" t="s">
        <v>4692</v>
      </c>
      <c r="B775" s="92" t="s">
        <v>1554</v>
      </c>
      <c r="C775" s="93"/>
    </row>
    <row r="776" spans="1:3">
      <c r="A776" s="155" t="s">
        <v>4693</v>
      </c>
      <c r="B776" s="92" t="s">
        <v>1555</v>
      </c>
      <c r="C776" s="156"/>
    </row>
    <row r="777" spans="1:3">
      <c r="A777" s="155"/>
      <c r="B777" s="92" t="s">
        <v>1556</v>
      </c>
      <c r="C777" s="156"/>
    </row>
    <row r="778" spans="1:3" ht="18.600000000000001">
      <c r="A778" s="92" t="s">
        <v>4694</v>
      </c>
      <c r="B778" s="92" t="s">
        <v>1557</v>
      </c>
      <c r="C778" s="93"/>
    </row>
    <row r="779" spans="1:3" ht="18.600000000000001">
      <c r="A779" s="92" t="s">
        <v>4695</v>
      </c>
      <c r="B779" s="92" t="s">
        <v>1558</v>
      </c>
      <c r="C779" s="93"/>
    </row>
    <row r="780" spans="1:3" ht="18.600000000000001">
      <c r="A780" s="92" t="s">
        <v>4696</v>
      </c>
      <c r="B780" s="92" t="s">
        <v>1559</v>
      </c>
      <c r="C780" s="93"/>
    </row>
    <row r="781" spans="1:3" ht="18.600000000000001">
      <c r="A781" s="92" t="s">
        <v>4697</v>
      </c>
      <c r="B781" s="92" t="s">
        <v>1560</v>
      </c>
      <c r="C781" s="93"/>
    </row>
    <row r="782" spans="1:3" ht="18.600000000000001">
      <c r="A782" s="92" t="s">
        <v>4698</v>
      </c>
      <c r="B782" s="92" t="s">
        <v>1561</v>
      </c>
      <c r="C782" s="93"/>
    </row>
    <row r="783" spans="1:3" ht="18.600000000000001">
      <c r="A783" s="92" t="s">
        <v>4699</v>
      </c>
      <c r="B783" s="92" t="s">
        <v>1562</v>
      </c>
      <c r="C783" s="93"/>
    </row>
    <row r="784" spans="1:3">
      <c r="A784" s="155" t="s">
        <v>4700</v>
      </c>
      <c r="B784" s="92" t="s">
        <v>1563</v>
      </c>
      <c r="C784" s="156"/>
    </row>
    <row r="785" spans="1:3">
      <c r="A785" s="155"/>
      <c r="B785" s="92" t="s">
        <v>1564</v>
      </c>
      <c r="C785" s="156"/>
    </row>
    <row r="786" spans="1:3" ht="18.600000000000001">
      <c r="A786" s="92" t="s">
        <v>4701</v>
      </c>
      <c r="B786" s="92" t="s">
        <v>1565</v>
      </c>
      <c r="C786" s="97"/>
    </row>
    <row r="787" spans="1:3" ht="18.600000000000001">
      <c r="A787" s="92" t="s">
        <v>4487</v>
      </c>
      <c r="B787" s="92" t="s">
        <v>1086</v>
      </c>
      <c r="C787" s="93" t="s">
        <v>1087</v>
      </c>
    </row>
    <row r="788" spans="1:3" ht="18.600000000000001">
      <c r="A788" s="92" t="s">
        <v>4488</v>
      </c>
      <c r="B788" s="92" t="s">
        <v>1088</v>
      </c>
      <c r="C788" s="93" t="s">
        <v>1089</v>
      </c>
    </row>
    <row r="789" spans="1:3" ht="18.600000000000001">
      <c r="A789" s="92" t="s">
        <v>4489</v>
      </c>
      <c r="B789" s="92" t="s">
        <v>1090</v>
      </c>
      <c r="C789" s="93" t="s">
        <v>1091</v>
      </c>
    </row>
    <row r="790" spans="1:3">
      <c r="A790" s="155" t="s">
        <v>4490</v>
      </c>
      <c r="B790" s="92" t="s">
        <v>1092</v>
      </c>
      <c r="C790" s="156" t="s">
        <v>1093</v>
      </c>
    </row>
    <row r="791" spans="1:3">
      <c r="A791" s="155"/>
      <c r="B791" s="92" t="s">
        <v>1094</v>
      </c>
      <c r="C791" s="156"/>
    </row>
    <row r="792" spans="1:3">
      <c r="A792" s="155"/>
      <c r="B792" s="92" t="s">
        <v>1095</v>
      </c>
      <c r="C792" s="156"/>
    </row>
    <row r="793" spans="1:3">
      <c r="A793" s="155"/>
      <c r="B793" s="92" t="s">
        <v>1096</v>
      </c>
      <c r="C793" s="156"/>
    </row>
    <row r="794" spans="1:3">
      <c r="A794" s="155"/>
      <c r="B794" s="92" t="s">
        <v>1097</v>
      </c>
      <c r="C794" s="156"/>
    </row>
    <row r="795" spans="1:3" ht="18.600000000000001">
      <c r="A795" s="92" t="s">
        <v>4491</v>
      </c>
      <c r="B795" s="92" t="s">
        <v>1098</v>
      </c>
      <c r="C795" s="93" t="s">
        <v>1099</v>
      </c>
    </row>
    <row r="796" spans="1:3" ht="18.600000000000001">
      <c r="A796" s="92" t="s">
        <v>4492</v>
      </c>
      <c r="B796" s="92" t="s">
        <v>1100</v>
      </c>
      <c r="C796" s="93" t="s">
        <v>1101</v>
      </c>
    </row>
    <row r="797" spans="1:3" ht="18.600000000000001">
      <c r="A797" s="92" t="s">
        <v>4493</v>
      </c>
      <c r="B797" s="92" t="s">
        <v>1102</v>
      </c>
      <c r="C797" s="93" t="s">
        <v>1103</v>
      </c>
    </row>
    <row r="798" spans="1:3" ht="18.600000000000001">
      <c r="A798" s="92" t="s">
        <v>4494</v>
      </c>
      <c r="B798" s="92" t="s">
        <v>1104</v>
      </c>
      <c r="C798" s="93" t="s">
        <v>1105</v>
      </c>
    </row>
    <row r="799" spans="1:3" ht="18.600000000000001">
      <c r="A799" s="92" t="s">
        <v>4495</v>
      </c>
      <c r="B799" s="92" t="s">
        <v>1106</v>
      </c>
      <c r="C799" s="93" t="s">
        <v>1107</v>
      </c>
    </row>
    <row r="800" spans="1:3" ht="18.600000000000001">
      <c r="A800" s="92" t="s">
        <v>4496</v>
      </c>
      <c r="B800" s="92" t="s">
        <v>1108</v>
      </c>
      <c r="C800" s="93" t="s">
        <v>1109</v>
      </c>
    </row>
    <row r="801" spans="1:3" ht="18.600000000000001">
      <c r="A801" s="92" t="s">
        <v>4497</v>
      </c>
      <c r="B801" s="92" t="s">
        <v>1110</v>
      </c>
      <c r="C801" s="93" t="s">
        <v>1111</v>
      </c>
    </row>
    <row r="802" spans="1:3" ht="18.600000000000001">
      <c r="A802" s="92" t="s">
        <v>4498</v>
      </c>
      <c r="B802" s="92" t="s">
        <v>1112</v>
      </c>
      <c r="C802" s="93" t="s">
        <v>1113</v>
      </c>
    </row>
    <row r="803" spans="1:3">
      <c r="A803" s="155" t="s">
        <v>4499</v>
      </c>
      <c r="B803" s="92" t="s">
        <v>1114</v>
      </c>
      <c r="C803" s="156" t="s">
        <v>1115</v>
      </c>
    </row>
    <row r="804" spans="1:3">
      <c r="A804" s="155"/>
      <c r="B804" s="92" t="s">
        <v>1116</v>
      </c>
      <c r="C804" s="156"/>
    </row>
    <row r="805" spans="1:3" ht="18.600000000000001">
      <c r="A805" s="92" t="s">
        <v>4500</v>
      </c>
      <c r="B805" s="92" t="s">
        <v>1117</v>
      </c>
      <c r="C805" s="93" t="s">
        <v>1118</v>
      </c>
    </row>
    <row r="806" spans="1:3" ht="18.600000000000001">
      <c r="A806" s="92" t="s">
        <v>4501</v>
      </c>
      <c r="B806" s="92" t="s">
        <v>1119</v>
      </c>
      <c r="C806" s="93" t="s">
        <v>1120</v>
      </c>
    </row>
    <row r="807" spans="1:3" ht="18.600000000000001">
      <c r="A807" s="92" t="s">
        <v>4502</v>
      </c>
      <c r="B807" s="92" t="s">
        <v>1121</v>
      </c>
      <c r="C807" s="93" t="s">
        <v>1122</v>
      </c>
    </row>
    <row r="808" spans="1:3" ht="18.600000000000001">
      <c r="A808" s="92" t="s">
        <v>4503</v>
      </c>
      <c r="B808" s="92" t="s">
        <v>1123</v>
      </c>
      <c r="C808" s="93" t="s">
        <v>1124</v>
      </c>
    </row>
    <row r="809" spans="1:3" ht="18.600000000000001">
      <c r="A809" s="92" t="s">
        <v>4504</v>
      </c>
      <c r="B809" s="92" t="s">
        <v>1125</v>
      </c>
      <c r="C809" s="93" t="s">
        <v>1126</v>
      </c>
    </row>
    <row r="810" spans="1:3" ht="18.600000000000001">
      <c r="A810" s="92" t="s">
        <v>4505</v>
      </c>
      <c r="B810" s="92" t="s">
        <v>1127</v>
      </c>
      <c r="C810" s="93" t="s">
        <v>1128</v>
      </c>
    </row>
    <row r="811" spans="1:3" ht="18.600000000000001">
      <c r="A811" s="92" t="s">
        <v>4506</v>
      </c>
      <c r="B811" s="92" t="s">
        <v>1129</v>
      </c>
      <c r="C811" s="93" t="s">
        <v>1130</v>
      </c>
    </row>
    <row r="812" spans="1:3" ht="18.600000000000001">
      <c r="A812" s="92" t="s">
        <v>4507</v>
      </c>
      <c r="B812" s="92" t="s">
        <v>1131</v>
      </c>
      <c r="C812" s="93" t="s">
        <v>1132</v>
      </c>
    </row>
    <row r="813" spans="1:3" ht="18.600000000000001">
      <c r="A813" s="92" t="s">
        <v>4508</v>
      </c>
      <c r="B813" s="92" t="s">
        <v>1133</v>
      </c>
      <c r="C813" s="93"/>
    </row>
    <row r="814" spans="1:3">
      <c r="A814" s="155" t="s">
        <v>96</v>
      </c>
      <c r="B814" s="92" t="s">
        <v>1134</v>
      </c>
      <c r="C814" s="156" t="s">
        <v>1135</v>
      </c>
    </row>
    <row r="815" spans="1:3">
      <c r="A815" s="155"/>
      <c r="B815" s="92" t="s">
        <v>1136</v>
      </c>
      <c r="C815" s="156"/>
    </row>
    <row r="816" spans="1:3">
      <c r="A816" s="155"/>
      <c r="B816" s="92" t="s">
        <v>1137</v>
      </c>
      <c r="C816" s="156"/>
    </row>
    <row r="817" spans="1:3" ht="18.600000000000001">
      <c r="A817" s="92" t="s">
        <v>4509</v>
      </c>
      <c r="B817" s="92" t="s">
        <v>1138</v>
      </c>
      <c r="C817" s="93"/>
    </row>
    <row r="818" spans="1:3">
      <c r="A818" s="155" t="s">
        <v>4510</v>
      </c>
      <c r="B818" s="92" t="s">
        <v>1139</v>
      </c>
      <c r="C818" s="156" t="s">
        <v>1140</v>
      </c>
    </row>
    <row r="819" spans="1:3">
      <c r="A819" s="155"/>
      <c r="B819" s="92" t="s">
        <v>1141</v>
      </c>
      <c r="C819" s="156"/>
    </row>
    <row r="820" spans="1:3" ht="18.600000000000001">
      <c r="A820" s="92" t="s">
        <v>4511</v>
      </c>
      <c r="B820" s="92" t="s">
        <v>1142</v>
      </c>
      <c r="C820" s="93" t="s">
        <v>1143</v>
      </c>
    </row>
    <row r="821" spans="1:3">
      <c r="A821" s="155" t="s">
        <v>1144</v>
      </c>
      <c r="B821" s="92" t="s">
        <v>1145</v>
      </c>
      <c r="C821" s="156" t="s">
        <v>1146</v>
      </c>
    </row>
    <row r="822" spans="1:3">
      <c r="A822" s="155"/>
      <c r="B822" s="92" t="s">
        <v>1147</v>
      </c>
      <c r="C822" s="156"/>
    </row>
    <row r="823" spans="1:3">
      <c r="A823" s="155"/>
      <c r="B823" s="92" t="s">
        <v>1148</v>
      </c>
      <c r="C823" s="156"/>
    </row>
    <row r="824" spans="1:3">
      <c r="A824" s="155"/>
      <c r="B824" s="92" t="s">
        <v>1149</v>
      </c>
      <c r="C824" s="156"/>
    </row>
    <row r="825" spans="1:3">
      <c r="A825" s="155" t="s">
        <v>4512</v>
      </c>
      <c r="B825" s="92" t="s">
        <v>1150</v>
      </c>
      <c r="C825" s="156" t="s">
        <v>1151</v>
      </c>
    </row>
    <row r="826" spans="1:3">
      <c r="A826" s="155"/>
      <c r="B826" s="92" t="s">
        <v>1152</v>
      </c>
      <c r="C826" s="156"/>
    </row>
    <row r="827" spans="1:3">
      <c r="A827" s="155" t="s">
        <v>4513</v>
      </c>
      <c r="B827" s="92" t="s">
        <v>1153</v>
      </c>
      <c r="C827" s="156" t="s">
        <v>1154</v>
      </c>
    </row>
    <row r="828" spans="1:3">
      <c r="A828" s="155"/>
      <c r="B828" s="92" t="s">
        <v>1155</v>
      </c>
      <c r="C828" s="156"/>
    </row>
    <row r="829" spans="1:3">
      <c r="A829" s="92" t="s">
        <v>1156</v>
      </c>
      <c r="B829" s="92" t="s">
        <v>1157</v>
      </c>
      <c r="C829" s="93" t="s">
        <v>1158</v>
      </c>
    </row>
    <row r="830" spans="1:3" ht="18.600000000000001">
      <c r="A830" s="92" t="s">
        <v>4514</v>
      </c>
      <c r="B830" s="92" t="s">
        <v>1159</v>
      </c>
      <c r="C830" s="93"/>
    </row>
    <row r="831" spans="1:3" ht="18.600000000000001">
      <c r="A831" s="92" t="s">
        <v>4515</v>
      </c>
      <c r="B831" s="92" t="s">
        <v>1160</v>
      </c>
      <c r="C831" s="93"/>
    </row>
    <row r="832" spans="1:3">
      <c r="A832" s="155" t="s">
        <v>4516</v>
      </c>
      <c r="B832" s="92" t="s">
        <v>1161</v>
      </c>
      <c r="C832" s="156" t="s">
        <v>1162</v>
      </c>
    </row>
    <row r="833" spans="1:3">
      <c r="A833" s="155"/>
      <c r="B833" s="92" t="s">
        <v>1163</v>
      </c>
      <c r="C833" s="156"/>
    </row>
    <row r="834" spans="1:3">
      <c r="A834" s="92" t="s">
        <v>1164</v>
      </c>
      <c r="B834" s="92" t="s">
        <v>1165</v>
      </c>
      <c r="C834" s="93" t="s">
        <v>1166</v>
      </c>
    </row>
    <row r="835" spans="1:3" ht="18.600000000000001">
      <c r="A835" s="92" t="s">
        <v>4517</v>
      </c>
      <c r="B835" s="92" t="s">
        <v>1167</v>
      </c>
      <c r="C835" s="93"/>
    </row>
    <row r="836" spans="1:3" ht="18.600000000000001">
      <c r="A836" s="92" t="s">
        <v>4518</v>
      </c>
      <c r="B836" s="92" t="s">
        <v>1168</v>
      </c>
      <c r="C836" s="93"/>
    </row>
    <row r="837" spans="1:3" ht="18.600000000000001">
      <c r="A837" s="92" t="s">
        <v>4519</v>
      </c>
      <c r="B837" s="92" t="s">
        <v>1169</v>
      </c>
      <c r="C837" s="93" t="s">
        <v>1170</v>
      </c>
    </row>
    <row r="838" spans="1:3" ht="18.600000000000001">
      <c r="A838" s="92" t="s">
        <v>4520</v>
      </c>
      <c r="B838" s="92" t="s">
        <v>1171</v>
      </c>
      <c r="C838" s="93"/>
    </row>
    <row r="839" spans="1:3" ht="18.600000000000001">
      <c r="A839" s="92" t="s">
        <v>4521</v>
      </c>
      <c r="B839" s="92" t="s">
        <v>1172</v>
      </c>
      <c r="C839" s="93"/>
    </row>
    <row r="840" spans="1:3" ht="18.600000000000001">
      <c r="A840" s="92" t="s">
        <v>4522</v>
      </c>
      <c r="B840" s="92" t="s">
        <v>1173</v>
      </c>
      <c r="C840" s="93" t="s">
        <v>1174</v>
      </c>
    </row>
    <row r="841" spans="1:3" ht="18.600000000000001">
      <c r="A841" s="92" t="s">
        <v>4523</v>
      </c>
      <c r="B841" s="92" t="s">
        <v>1175</v>
      </c>
      <c r="C841" s="93" t="s">
        <v>1176</v>
      </c>
    </row>
    <row r="842" spans="1:3" ht="18.600000000000001">
      <c r="A842" s="92" t="s">
        <v>4524</v>
      </c>
      <c r="B842" s="92" t="s">
        <v>1177</v>
      </c>
      <c r="C842" s="93" t="s">
        <v>1178</v>
      </c>
    </row>
    <row r="843" spans="1:3" ht="18.600000000000001">
      <c r="A843" s="92" t="s">
        <v>4525</v>
      </c>
      <c r="B843" s="92" t="s">
        <v>1179</v>
      </c>
      <c r="C843" s="93" t="s">
        <v>1180</v>
      </c>
    </row>
    <row r="844" spans="1:3" ht="18.600000000000001">
      <c r="A844" s="92" t="s">
        <v>4526</v>
      </c>
      <c r="B844" s="92" t="s">
        <v>1181</v>
      </c>
      <c r="C844" s="93" t="s">
        <v>1182</v>
      </c>
    </row>
    <row r="845" spans="1:3" ht="18.600000000000001">
      <c r="A845" s="92" t="s">
        <v>4527</v>
      </c>
      <c r="B845" s="92" t="s">
        <v>1183</v>
      </c>
      <c r="C845" s="93" t="s">
        <v>1184</v>
      </c>
    </row>
    <row r="846" spans="1:3" ht="18.600000000000001">
      <c r="A846" s="92" t="s">
        <v>4528</v>
      </c>
      <c r="B846" s="92" t="s">
        <v>1185</v>
      </c>
      <c r="C846" s="93" t="s">
        <v>1186</v>
      </c>
    </row>
    <row r="847" spans="1:3" ht="18.600000000000001">
      <c r="A847" s="92" t="s">
        <v>4529</v>
      </c>
      <c r="B847" s="92" t="s">
        <v>1187</v>
      </c>
      <c r="C847" s="93" t="s">
        <v>1188</v>
      </c>
    </row>
    <row r="848" spans="1:3" ht="18.600000000000001">
      <c r="A848" s="92" t="s">
        <v>4530</v>
      </c>
      <c r="B848" s="92" t="s">
        <v>1189</v>
      </c>
      <c r="C848" s="93" t="s">
        <v>1190</v>
      </c>
    </row>
    <row r="849" spans="1:3" ht="18.600000000000001">
      <c r="A849" s="92" t="s">
        <v>4531</v>
      </c>
      <c r="B849" s="92" t="s">
        <v>1191</v>
      </c>
      <c r="C849" s="93" t="s">
        <v>1192</v>
      </c>
    </row>
    <row r="850" spans="1:3" ht="18.600000000000001">
      <c r="A850" s="92" t="s">
        <v>4532</v>
      </c>
      <c r="B850" s="92" t="s">
        <v>1193</v>
      </c>
      <c r="C850" s="93" t="s">
        <v>1194</v>
      </c>
    </row>
    <row r="851" spans="1:3" ht="18.600000000000001">
      <c r="A851" s="92" t="s">
        <v>4533</v>
      </c>
      <c r="B851" s="92" t="s">
        <v>1195</v>
      </c>
      <c r="C851" s="93" t="s">
        <v>1196</v>
      </c>
    </row>
    <row r="852" spans="1:3" ht="18.600000000000001">
      <c r="A852" s="92" t="s">
        <v>4534</v>
      </c>
      <c r="B852" s="92" t="s">
        <v>1197</v>
      </c>
      <c r="C852" s="93" t="s">
        <v>1198</v>
      </c>
    </row>
    <row r="853" spans="1:3" ht="18.600000000000001">
      <c r="A853" s="92" t="s">
        <v>4535</v>
      </c>
      <c r="B853" s="92" t="s">
        <v>1199</v>
      </c>
      <c r="C853" s="93" t="s">
        <v>1200</v>
      </c>
    </row>
    <row r="854" spans="1:3" ht="18.600000000000001">
      <c r="A854" s="92" t="s">
        <v>4536</v>
      </c>
      <c r="B854" s="92" t="s">
        <v>1201</v>
      </c>
      <c r="C854" s="93" t="s">
        <v>1202</v>
      </c>
    </row>
    <row r="855" spans="1:3" ht="18.600000000000001">
      <c r="A855" s="92" t="s">
        <v>4537</v>
      </c>
      <c r="B855" s="92" t="s">
        <v>1203</v>
      </c>
      <c r="C855" s="93" t="s">
        <v>1204</v>
      </c>
    </row>
    <row r="856" spans="1:3">
      <c r="A856" s="92" t="s">
        <v>1205</v>
      </c>
      <c r="B856" s="92" t="s">
        <v>1206</v>
      </c>
      <c r="C856" s="93" t="s">
        <v>1207</v>
      </c>
    </row>
    <row r="857" spans="1:3" ht="18.600000000000001">
      <c r="A857" s="92" t="s">
        <v>4538</v>
      </c>
      <c r="B857" s="92" t="s">
        <v>1208</v>
      </c>
      <c r="C857" s="93" t="s">
        <v>1209</v>
      </c>
    </row>
    <row r="858" spans="1:3">
      <c r="A858" s="155" t="s">
        <v>1210</v>
      </c>
      <c r="B858" s="92" t="s">
        <v>1211</v>
      </c>
      <c r="C858" s="156" t="s">
        <v>1212</v>
      </c>
    </row>
    <row r="859" spans="1:3">
      <c r="A859" s="155"/>
      <c r="B859" s="92" t="s">
        <v>1213</v>
      </c>
      <c r="C859" s="156"/>
    </row>
    <row r="860" spans="1:3" ht="18.600000000000001">
      <c r="A860" s="92" t="s">
        <v>4539</v>
      </c>
      <c r="B860" s="92" t="s">
        <v>1214</v>
      </c>
      <c r="C860" s="93"/>
    </row>
    <row r="861" spans="1:3" ht="18.600000000000001">
      <c r="A861" s="92" t="s">
        <v>4540</v>
      </c>
      <c r="B861" s="92" t="s">
        <v>1215</v>
      </c>
      <c r="C861" s="93" t="s">
        <v>1216</v>
      </c>
    </row>
    <row r="862" spans="1:3">
      <c r="A862" s="92" t="s">
        <v>1217</v>
      </c>
      <c r="B862" s="92" t="s">
        <v>1218</v>
      </c>
      <c r="C862" s="93" t="s">
        <v>1219</v>
      </c>
    </row>
    <row r="863" spans="1:3">
      <c r="A863" s="155" t="s">
        <v>1220</v>
      </c>
      <c r="B863" s="92" t="s">
        <v>1221</v>
      </c>
      <c r="C863" s="156" t="s">
        <v>1222</v>
      </c>
    </row>
    <row r="864" spans="1:3">
      <c r="A864" s="155"/>
      <c r="B864" s="92" t="s">
        <v>1223</v>
      </c>
      <c r="C864" s="156"/>
    </row>
    <row r="865" spans="1:3" ht="18.600000000000001">
      <c r="A865" s="92" t="s">
        <v>4541</v>
      </c>
      <c r="B865" s="92" t="s">
        <v>1224</v>
      </c>
      <c r="C865" s="93"/>
    </row>
    <row r="866" spans="1:3" ht="18.600000000000001">
      <c r="A866" s="92" t="s">
        <v>4542</v>
      </c>
      <c r="B866" s="92" t="s">
        <v>1225</v>
      </c>
      <c r="C866" s="93" t="s">
        <v>1226</v>
      </c>
    </row>
    <row r="867" spans="1:3" ht="18.600000000000001">
      <c r="A867" s="92" t="s">
        <v>4543</v>
      </c>
      <c r="B867" s="92" t="s">
        <v>1227</v>
      </c>
      <c r="C867" s="93"/>
    </row>
    <row r="868" spans="1:3">
      <c r="A868" s="92" t="s">
        <v>1228</v>
      </c>
      <c r="B868" s="92" t="s">
        <v>1229</v>
      </c>
      <c r="C868" s="93" t="s">
        <v>1230</v>
      </c>
    </row>
    <row r="869" spans="1:3" ht="18.600000000000001">
      <c r="A869" s="92" t="s">
        <v>4544</v>
      </c>
      <c r="B869" s="92" t="s">
        <v>1231</v>
      </c>
      <c r="C869" s="93"/>
    </row>
    <row r="870" spans="1:3" ht="18.600000000000001">
      <c r="A870" s="92" t="s">
        <v>4545</v>
      </c>
      <c r="B870" s="92" t="s">
        <v>1232</v>
      </c>
      <c r="C870" s="93" t="s">
        <v>1233</v>
      </c>
    </row>
    <row r="871" spans="1:3" ht="18.600000000000001">
      <c r="A871" s="92" t="s">
        <v>4546</v>
      </c>
      <c r="B871" s="92" t="s">
        <v>1234</v>
      </c>
      <c r="C871" s="93" t="s">
        <v>1235</v>
      </c>
    </row>
    <row r="872" spans="1:3" ht="18.600000000000001">
      <c r="A872" s="92" t="s">
        <v>4547</v>
      </c>
      <c r="B872" s="92" t="s">
        <v>1236</v>
      </c>
      <c r="C872" s="93"/>
    </row>
    <row r="873" spans="1:3" ht="18.600000000000001">
      <c r="A873" s="92" t="s">
        <v>4548</v>
      </c>
      <c r="B873" s="92" t="s">
        <v>1237</v>
      </c>
      <c r="C873" s="93" t="s">
        <v>1238</v>
      </c>
    </row>
    <row r="874" spans="1:3" ht="18.600000000000001">
      <c r="A874" s="92" t="s">
        <v>4549</v>
      </c>
      <c r="B874" s="92" t="s">
        <v>1239</v>
      </c>
      <c r="C874" s="93" t="s">
        <v>1240</v>
      </c>
    </row>
    <row r="875" spans="1:3" ht="18.600000000000001">
      <c r="A875" s="92" t="s">
        <v>4550</v>
      </c>
      <c r="B875" s="92" t="s">
        <v>1241</v>
      </c>
      <c r="C875" s="93" t="s">
        <v>1242</v>
      </c>
    </row>
    <row r="876" spans="1:3" ht="18.600000000000001">
      <c r="A876" s="92" t="s">
        <v>4551</v>
      </c>
      <c r="B876" s="92" t="s">
        <v>1243</v>
      </c>
      <c r="C876" s="93"/>
    </row>
    <row r="877" spans="1:3" ht="18.600000000000001">
      <c r="A877" s="92" t="s">
        <v>4552</v>
      </c>
      <c r="B877" s="92" t="s">
        <v>1244</v>
      </c>
      <c r="C877" s="93" t="s">
        <v>1245</v>
      </c>
    </row>
    <row r="878" spans="1:3" ht="18.600000000000001">
      <c r="A878" s="92" t="s">
        <v>4553</v>
      </c>
      <c r="B878" s="92" t="s">
        <v>1246</v>
      </c>
      <c r="C878" s="93" t="s">
        <v>1247</v>
      </c>
    </row>
    <row r="879" spans="1:3">
      <c r="A879" s="92" t="s">
        <v>1248</v>
      </c>
      <c r="B879" s="92" t="s">
        <v>1249</v>
      </c>
      <c r="C879" s="93" t="s">
        <v>1250</v>
      </c>
    </row>
    <row r="880" spans="1:3" ht="18.600000000000001">
      <c r="A880" s="92" t="s">
        <v>4554</v>
      </c>
      <c r="B880" s="92" t="s">
        <v>1251</v>
      </c>
      <c r="C880" s="93" t="s">
        <v>1252</v>
      </c>
    </row>
    <row r="881" spans="1:3" ht="18.600000000000001">
      <c r="A881" s="92" t="s">
        <v>4555</v>
      </c>
      <c r="B881" s="92" t="s">
        <v>1253</v>
      </c>
      <c r="C881" s="93" t="s">
        <v>1254</v>
      </c>
    </row>
    <row r="882" spans="1:3" ht="18.600000000000001">
      <c r="A882" s="92" t="s">
        <v>4556</v>
      </c>
      <c r="B882" s="92" t="s">
        <v>1255</v>
      </c>
      <c r="C882" s="93" t="s">
        <v>1254</v>
      </c>
    </row>
    <row r="883" spans="1:3" ht="18.600000000000001">
      <c r="A883" s="92" t="s">
        <v>4557</v>
      </c>
      <c r="B883" s="92" t="s">
        <v>1256</v>
      </c>
      <c r="C883" s="93" t="s">
        <v>1257</v>
      </c>
    </row>
    <row r="884" spans="1:3" ht="18.600000000000001">
      <c r="A884" s="92" t="s">
        <v>4558</v>
      </c>
      <c r="B884" s="92" t="s">
        <v>1258</v>
      </c>
      <c r="C884" s="93" t="s">
        <v>1259</v>
      </c>
    </row>
    <row r="885" spans="1:3">
      <c r="A885" s="92" t="s">
        <v>1260</v>
      </c>
      <c r="B885" s="92" t="s">
        <v>1261</v>
      </c>
      <c r="C885" s="93" t="s">
        <v>1262</v>
      </c>
    </row>
    <row r="886" spans="1:3">
      <c r="A886" s="155" t="s">
        <v>4559</v>
      </c>
      <c r="B886" s="92" t="s">
        <v>1263</v>
      </c>
      <c r="C886" s="156" t="s">
        <v>1264</v>
      </c>
    </row>
    <row r="887" spans="1:3">
      <c r="A887" s="155"/>
      <c r="B887" s="92" t="s">
        <v>1265</v>
      </c>
      <c r="C887" s="156"/>
    </row>
    <row r="888" spans="1:3">
      <c r="A888" s="92" t="s">
        <v>1266</v>
      </c>
      <c r="B888" s="92" t="s">
        <v>1267</v>
      </c>
      <c r="C888" s="93" t="s">
        <v>1268</v>
      </c>
    </row>
    <row r="889" spans="1:3" ht="18.600000000000001">
      <c r="A889" s="92" t="s">
        <v>4560</v>
      </c>
      <c r="B889" s="92" t="s">
        <v>1269</v>
      </c>
      <c r="C889" s="93"/>
    </row>
    <row r="890" spans="1:3" ht="18.600000000000001">
      <c r="A890" s="92" t="s">
        <v>4561</v>
      </c>
      <c r="B890" s="92" t="s">
        <v>1270</v>
      </c>
      <c r="C890" s="93" t="s">
        <v>1271</v>
      </c>
    </row>
    <row r="891" spans="1:3" ht="18.600000000000001">
      <c r="A891" s="92" t="s">
        <v>4562</v>
      </c>
      <c r="B891" s="92" t="s">
        <v>1272</v>
      </c>
      <c r="C891" s="93" t="s">
        <v>1273</v>
      </c>
    </row>
    <row r="892" spans="1:3" ht="18.600000000000001">
      <c r="A892" s="92" t="s">
        <v>4563</v>
      </c>
      <c r="B892" s="92" t="s">
        <v>1274</v>
      </c>
      <c r="C892" s="93" t="s">
        <v>1275</v>
      </c>
    </row>
    <row r="893" spans="1:3" ht="18.600000000000001">
      <c r="A893" s="92" t="s">
        <v>4564</v>
      </c>
      <c r="B893" s="92" t="s">
        <v>1276</v>
      </c>
      <c r="C893" s="93" t="s">
        <v>1277</v>
      </c>
    </row>
    <row r="894" spans="1:3">
      <c r="A894" s="92" t="s">
        <v>1278</v>
      </c>
      <c r="B894" s="92" t="s">
        <v>1279</v>
      </c>
      <c r="C894" s="93" t="s">
        <v>1280</v>
      </c>
    </row>
    <row r="895" spans="1:3" ht="18.600000000000001">
      <c r="A895" s="92" t="s">
        <v>4565</v>
      </c>
      <c r="B895" s="92" t="s">
        <v>1281</v>
      </c>
      <c r="C895" s="93" t="s">
        <v>1282</v>
      </c>
    </row>
    <row r="896" spans="1:3" ht="18.600000000000001">
      <c r="A896" s="92" t="s">
        <v>4566</v>
      </c>
      <c r="B896" s="92" t="s">
        <v>1283</v>
      </c>
      <c r="C896" s="93" t="s">
        <v>1284</v>
      </c>
    </row>
    <row r="897" spans="1:3" ht="18.600000000000001">
      <c r="A897" s="92" t="s">
        <v>4567</v>
      </c>
      <c r="B897" s="92" t="s">
        <v>1285</v>
      </c>
      <c r="C897" s="93" t="s">
        <v>1286</v>
      </c>
    </row>
    <row r="898" spans="1:3" ht="18.600000000000001">
      <c r="A898" s="92" t="s">
        <v>4568</v>
      </c>
      <c r="B898" s="92" t="s">
        <v>1287</v>
      </c>
      <c r="C898" s="93" t="s">
        <v>1288</v>
      </c>
    </row>
    <row r="899" spans="1:3" ht="18.600000000000001">
      <c r="A899" s="92" t="s">
        <v>4569</v>
      </c>
      <c r="B899" s="92" t="s">
        <v>1289</v>
      </c>
      <c r="C899" s="93" t="s">
        <v>1290</v>
      </c>
    </row>
    <row r="900" spans="1:3" ht="18.600000000000001">
      <c r="A900" s="92" t="s">
        <v>4570</v>
      </c>
      <c r="B900" s="92" t="s">
        <v>1291</v>
      </c>
      <c r="C900" s="93" t="s">
        <v>1292</v>
      </c>
    </row>
    <row r="901" spans="1:3" ht="18.600000000000001">
      <c r="A901" s="92" t="s">
        <v>4571</v>
      </c>
      <c r="B901" s="92" t="s">
        <v>1293</v>
      </c>
      <c r="C901" s="93" t="s">
        <v>1294</v>
      </c>
    </row>
    <row r="902" spans="1:3" ht="18.600000000000001">
      <c r="A902" s="92" t="s">
        <v>4572</v>
      </c>
      <c r="B902" s="92" t="s">
        <v>1295</v>
      </c>
      <c r="C902" s="93" t="s">
        <v>1296</v>
      </c>
    </row>
    <row r="903" spans="1:3" ht="18.600000000000001">
      <c r="A903" s="92" t="s">
        <v>4573</v>
      </c>
      <c r="B903" s="92" t="s">
        <v>1297</v>
      </c>
      <c r="C903" s="93" t="s">
        <v>1298</v>
      </c>
    </row>
    <row r="904" spans="1:3" ht="18.600000000000001">
      <c r="A904" s="92" t="s">
        <v>4574</v>
      </c>
      <c r="B904" s="92" t="s">
        <v>1299</v>
      </c>
      <c r="C904" s="93" t="s">
        <v>1300</v>
      </c>
    </row>
    <row r="905" spans="1:3">
      <c r="A905" s="92" t="s">
        <v>1301</v>
      </c>
      <c r="B905" s="92" t="s">
        <v>1302</v>
      </c>
      <c r="C905" s="93" t="s">
        <v>1303</v>
      </c>
    </row>
    <row r="906" spans="1:3" ht="18.600000000000001">
      <c r="A906" s="92" t="s">
        <v>4575</v>
      </c>
      <c r="B906" s="92" t="s">
        <v>1304</v>
      </c>
      <c r="C906" s="93" t="s">
        <v>1305</v>
      </c>
    </row>
    <row r="907" spans="1:3">
      <c r="A907" s="92" t="s">
        <v>1306</v>
      </c>
      <c r="B907" s="92" t="s">
        <v>1307</v>
      </c>
      <c r="C907" s="93" t="s">
        <v>1308</v>
      </c>
    </row>
    <row r="908" spans="1:3" ht="18.600000000000001">
      <c r="A908" s="92" t="s">
        <v>4576</v>
      </c>
      <c r="B908" s="92" t="s">
        <v>1309</v>
      </c>
      <c r="C908" s="93" t="s">
        <v>1310</v>
      </c>
    </row>
    <row r="909" spans="1:3" ht="18.600000000000001">
      <c r="A909" s="92" t="s">
        <v>4577</v>
      </c>
      <c r="B909" s="92" t="s">
        <v>1311</v>
      </c>
      <c r="C909" s="93" t="s">
        <v>1312</v>
      </c>
    </row>
    <row r="910" spans="1:3" ht="18.600000000000001">
      <c r="A910" s="92" t="s">
        <v>4578</v>
      </c>
      <c r="B910" s="92" t="s">
        <v>1313</v>
      </c>
      <c r="C910" s="93" t="s">
        <v>1314</v>
      </c>
    </row>
    <row r="911" spans="1:3" ht="18.600000000000001">
      <c r="A911" s="92" t="s">
        <v>4579</v>
      </c>
      <c r="B911" s="92" t="s">
        <v>1315</v>
      </c>
      <c r="C911" s="93" t="s">
        <v>1316</v>
      </c>
    </row>
    <row r="912" spans="1:3" ht="18.600000000000001">
      <c r="A912" s="92" t="s">
        <v>4580</v>
      </c>
      <c r="B912" s="92" t="s">
        <v>1317</v>
      </c>
      <c r="C912" s="93" t="s">
        <v>1318</v>
      </c>
    </row>
    <row r="913" spans="1:3" ht="18.600000000000001">
      <c r="A913" s="92" t="s">
        <v>4581</v>
      </c>
      <c r="B913" s="92" t="s">
        <v>1319</v>
      </c>
      <c r="C913" s="93" t="s">
        <v>1320</v>
      </c>
    </row>
    <row r="914" spans="1:3" ht="18.600000000000001">
      <c r="A914" s="92" t="s">
        <v>4582</v>
      </c>
      <c r="B914" s="92" t="s">
        <v>1321</v>
      </c>
      <c r="C914" s="93" t="s">
        <v>1322</v>
      </c>
    </row>
    <row r="915" spans="1:3" ht="18.600000000000001">
      <c r="A915" s="92" t="s">
        <v>4583</v>
      </c>
      <c r="B915" s="92" t="s">
        <v>1323</v>
      </c>
      <c r="C915" s="93" t="s">
        <v>1324</v>
      </c>
    </row>
    <row r="916" spans="1:3" ht="18.600000000000001">
      <c r="A916" s="92" t="s">
        <v>4584</v>
      </c>
      <c r="B916" s="92" t="s">
        <v>1325</v>
      </c>
      <c r="C916" s="93" t="s">
        <v>1326</v>
      </c>
    </row>
    <row r="917" spans="1:3" ht="18.600000000000001">
      <c r="A917" s="92" t="s">
        <v>4585</v>
      </c>
      <c r="B917" s="92" t="s">
        <v>1327</v>
      </c>
      <c r="C917" s="93" t="s">
        <v>1328</v>
      </c>
    </row>
    <row r="918" spans="1:3" ht="18.600000000000001">
      <c r="A918" s="92" t="s">
        <v>4586</v>
      </c>
      <c r="B918" s="92" t="s">
        <v>1329</v>
      </c>
      <c r="C918" s="93" t="s">
        <v>1330</v>
      </c>
    </row>
    <row r="919" spans="1:3" ht="18.600000000000001">
      <c r="A919" s="92" t="s">
        <v>4587</v>
      </c>
      <c r="B919" s="92" t="s">
        <v>1331</v>
      </c>
      <c r="C919" s="93" t="s">
        <v>1332</v>
      </c>
    </row>
    <row r="920" spans="1:3" ht="18.600000000000001">
      <c r="A920" s="92" t="s">
        <v>4588</v>
      </c>
      <c r="B920" s="92" t="s">
        <v>1333</v>
      </c>
      <c r="C920" s="93" t="s">
        <v>1334</v>
      </c>
    </row>
    <row r="921" spans="1:3" ht="18.600000000000001">
      <c r="A921" s="92" t="s">
        <v>4589</v>
      </c>
      <c r="B921" s="92" t="s">
        <v>1335</v>
      </c>
      <c r="C921" s="93" t="s">
        <v>1336</v>
      </c>
    </row>
    <row r="922" spans="1:3" ht="18.600000000000001">
      <c r="A922" s="92" t="s">
        <v>4590</v>
      </c>
      <c r="B922" s="92" t="s">
        <v>1337</v>
      </c>
      <c r="C922" s="93" t="s">
        <v>1338</v>
      </c>
    </row>
    <row r="923" spans="1:3" ht="18.600000000000001">
      <c r="A923" s="92" t="s">
        <v>4591</v>
      </c>
      <c r="B923" s="92" t="s">
        <v>1339</v>
      </c>
      <c r="C923" s="93" t="s">
        <v>1340</v>
      </c>
    </row>
    <row r="924" spans="1:3">
      <c r="A924" s="92" t="s">
        <v>1341</v>
      </c>
      <c r="B924" s="92" t="s">
        <v>1342</v>
      </c>
      <c r="C924" s="93" t="s">
        <v>1343</v>
      </c>
    </row>
    <row r="925" spans="1:3" ht="18.600000000000001">
      <c r="A925" s="92" t="s">
        <v>4592</v>
      </c>
      <c r="B925" s="92" t="s">
        <v>1344</v>
      </c>
      <c r="C925" s="93" t="s">
        <v>1345</v>
      </c>
    </row>
    <row r="926" spans="1:3" ht="18.600000000000001">
      <c r="A926" s="92" t="s">
        <v>4593</v>
      </c>
      <c r="B926" s="92" t="s">
        <v>1346</v>
      </c>
      <c r="C926" s="93" t="s">
        <v>1347</v>
      </c>
    </row>
    <row r="927" spans="1:3">
      <c r="A927" s="92" t="s">
        <v>1348</v>
      </c>
      <c r="B927" s="92" t="s">
        <v>1349</v>
      </c>
      <c r="C927" s="93" t="s">
        <v>1350</v>
      </c>
    </row>
    <row r="928" spans="1:3" ht="18.600000000000001">
      <c r="A928" s="92" t="s">
        <v>4594</v>
      </c>
      <c r="B928" s="92" t="s">
        <v>1351</v>
      </c>
      <c r="C928" s="93" t="s">
        <v>1352</v>
      </c>
    </row>
    <row r="929" spans="1:3">
      <c r="A929" s="92" t="s">
        <v>1353</v>
      </c>
      <c r="B929" s="92" t="s">
        <v>1354</v>
      </c>
      <c r="C929" s="93" t="s">
        <v>1355</v>
      </c>
    </row>
    <row r="930" spans="1:3">
      <c r="A930" s="92" t="s">
        <v>1356</v>
      </c>
      <c r="B930" s="92" t="s">
        <v>1357</v>
      </c>
      <c r="C930" s="93" t="s">
        <v>1358</v>
      </c>
    </row>
    <row r="931" spans="1:3" ht="18.600000000000001">
      <c r="A931" s="92" t="s">
        <v>4595</v>
      </c>
      <c r="B931" s="92" t="s">
        <v>1359</v>
      </c>
      <c r="C931" s="93"/>
    </row>
    <row r="932" spans="1:3">
      <c r="A932" s="92" t="s">
        <v>1360</v>
      </c>
      <c r="B932" s="92" t="s">
        <v>1361</v>
      </c>
      <c r="C932" s="93" t="s">
        <v>1362</v>
      </c>
    </row>
    <row r="933" spans="1:3" ht="18.600000000000001">
      <c r="A933" s="92" t="s">
        <v>4596</v>
      </c>
      <c r="B933" s="92" t="s">
        <v>1363</v>
      </c>
      <c r="C933" s="93" t="s">
        <v>1364</v>
      </c>
    </row>
    <row r="934" spans="1:3" ht="18.600000000000001">
      <c r="A934" s="92" t="s">
        <v>4597</v>
      </c>
      <c r="B934" s="92" t="s">
        <v>1365</v>
      </c>
      <c r="C934" s="93" t="s">
        <v>1366</v>
      </c>
    </row>
    <row r="935" spans="1:3" ht="18.600000000000001">
      <c r="A935" s="92" t="s">
        <v>4598</v>
      </c>
      <c r="B935" s="92" t="s">
        <v>1367</v>
      </c>
      <c r="C935" s="93" t="s">
        <v>1368</v>
      </c>
    </row>
    <row r="936" spans="1:3" ht="18.600000000000001">
      <c r="A936" s="92" t="s">
        <v>4599</v>
      </c>
      <c r="B936" s="92" t="s">
        <v>1369</v>
      </c>
      <c r="C936" s="93" t="s">
        <v>1370</v>
      </c>
    </row>
    <row r="937" spans="1:3" ht="18.600000000000001">
      <c r="A937" s="92" t="s">
        <v>4600</v>
      </c>
      <c r="B937" s="92" t="s">
        <v>1371</v>
      </c>
      <c r="C937" s="93" t="s">
        <v>1372</v>
      </c>
    </row>
    <row r="938" spans="1:3" ht="18.600000000000001">
      <c r="A938" s="92" t="s">
        <v>4601</v>
      </c>
      <c r="B938" s="92" t="s">
        <v>1373</v>
      </c>
      <c r="C938" s="93" t="s">
        <v>1374</v>
      </c>
    </row>
    <row r="939" spans="1:3" ht="18.600000000000001">
      <c r="A939" s="92" t="s">
        <v>4602</v>
      </c>
      <c r="B939" s="92" t="s">
        <v>1375</v>
      </c>
      <c r="C939" s="93" t="s">
        <v>1376</v>
      </c>
    </row>
    <row r="940" spans="1:3" ht="18.600000000000001">
      <c r="A940" s="92" t="s">
        <v>4603</v>
      </c>
      <c r="B940" s="92" t="s">
        <v>1377</v>
      </c>
      <c r="C940" s="93" t="s">
        <v>1378</v>
      </c>
    </row>
    <row r="941" spans="1:3" ht="18.600000000000001">
      <c r="A941" s="92" t="s">
        <v>4604</v>
      </c>
      <c r="B941" s="92" t="s">
        <v>1379</v>
      </c>
      <c r="C941" s="93" t="s">
        <v>1380</v>
      </c>
    </row>
    <row r="942" spans="1:3" ht="18.600000000000001">
      <c r="A942" s="92" t="s">
        <v>4605</v>
      </c>
      <c r="B942" s="92" t="s">
        <v>1381</v>
      </c>
      <c r="C942" s="93" t="s">
        <v>1382</v>
      </c>
    </row>
    <row r="943" spans="1:3" ht="18.600000000000001">
      <c r="A943" s="92" t="s">
        <v>4606</v>
      </c>
      <c r="B943" s="92" t="s">
        <v>1383</v>
      </c>
      <c r="C943" s="93" t="s">
        <v>1384</v>
      </c>
    </row>
    <row r="944" spans="1:3" ht="18.600000000000001">
      <c r="A944" s="92" t="s">
        <v>4607</v>
      </c>
      <c r="B944" s="92" t="s">
        <v>1385</v>
      </c>
      <c r="C944" s="93" t="s">
        <v>1386</v>
      </c>
    </row>
    <row r="945" spans="1:3" ht="18.600000000000001">
      <c r="A945" s="92" t="s">
        <v>4608</v>
      </c>
      <c r="B945" s="92" t="s">
        <v>1387</v>
      </c>
      <c r="C945" s="93" t="s">
        <v>1388</v>
      </c>
    </row>
    <row r="946" spans="1:3" ht="18.600000000000001">
      <c r="A946" s="92" t="s">
        <v>4609</v>
      </c>
      <c r="B946" s="92" t="s">
        <v>1389</v>
      </c>
      <c r="C946" s="93" t="s">
        <v>1390</v>
      </c>
    </row>
    <row r="947" spans="1:3" ht="18.600000000000001">
      <c r="A947" s="92" t="s">
        <v>4610</v>
      </c>
      <c r="B947" s="92" t="s">
        <v>1391</v>
      </c>
      <c r="C947" s="93" t="s">
        <v>1392</v>
      </c>
    </row>
    <row r="948" spans="1:3" ht="18.600000000000001">
      <c r="A948" s="92" t="s">
        <v>4611</v>
      </c>
      <c r="B948" s="92" t="s">
        <v>1393</v>
      </c>
      <c r="C948" s="93" t="s">
        <v>1394</v>
      </c>
    </row>
    <row r="949" spans="1:3" ht="18.600000000000001">
      <c r="A949" s="92" t="s">
        <v>4612</v>
      </c>
      <c r="B949" s="92" t="s">
        <v>1395</v>
      </c>
      <c r="C949" s="93" t="s">
        <v>1396</v>
      </c>
    </row>
    <row r="950" spans="1:3" ht="18.600000000000001">
      <c r="A950" s="92" t="s">
        <v>4613</v>
      </c>
      <c r="B950" s="92" t="s">
        <v>1397</v>
      </c>
      <c r="C950" s="93" t="s">
        <v>1398</v>
      </c>
    </row>
    <row r="951" spans="1:3" ht="18.600000000000001">
      <c r="A951" s="92" t="s">
        <v>4614</v>
      </c>
      <c r="B951" s="92" t="s">
        <v>1399</v>
      </c>
      <c r="C951" s="93" t="s">
        <v>1398</v>
      </c>
    </row>
    <row r="952" spans="1:3" ht="18.600000000000001">
      <c r="A952" s="92" t="s">
        <v>4615</v>
      </c>
      <c r="B952" s="92" t="s">
        <v>1400</v>
      </c>
      <c r="C952" s="93" t="s">
        <v>1401</v>
      </c>
    </row>
    <row r="953" spans="1:3" ht="18.600000000000001">
      <c r="A953" s="92" t="s">
        <v>4616</v>
      </c>
      <c r="B953" s="92" t="s">
        <v>1402</v>
      </c>
      <c r="C953" s="93" t="s">
        <v>1403</v>
      </c>
    </row>
    <row r="954" spans="1:3" ht="18.600000000000001">
      <c r="A954" s="92" t="s">
        <v>4617</v>
      </c>
      <c r="B954" s="92" t="s">
        <v>1404</v>
      </c>
      <c r="C954" s="93" t="s">
        <v>1405</v>
      </c>
    </row>
    <row r="955" spans="1:3" ht="18.600000000000001">
      <c r="A955" s="92" t="s">
        <v>4618</v>
      </c>
      <c r="B955" s="92" t="s">
        <v>1406</v>
      </c>
      <c r="C955" s="93"/>
    </row>
    <row r="956" spans="1:3" ht="18.600000000000001">
      <c r="A956" s="92" t="s">
        <v>4619</v>
      </c>
      <c r="B956" s="92" t="s">
        <v>1407</v>
      </c>
      <c r="C956" s="93" t="s">
        <v>1408</v>
      </c>
    </row>
    <row r="957" spans="1:3" ht="18.600000000000001">
      <c r="A957" s="92" t="s">
        <v>4620</v>
      </c>
      <c r="B957" s="92" t="s">
        <v>1409</v>
      </c>
      <c r="C957" s="93" t="s">
        <v>1410</v>
      </c>
    </row>
    <row r="958" spans="1:3" ht="19.2">
      <c r="A958" s="92" t="s">
        <v>4621</v>
      </c>
      <c r="B958" s="92" t="s">
        <v>1411</v>
      </c>
      <c r="C958" s="93"/>
    </row>
    <row r="959" spans="1:3" ht="18.600000000000001">
      <c r="A959" s="92" t="s">
        <v>4622</v>
      </c>
      <c r="B959" s="92" t="s">
        <v>1412</v>
      </c>
      <c r="C959" s="93" t="s">
        <v>1413</v>
      </c>
    </row>
    <row r="960" spans="1:3" ht="18.600000000000001">
      <c r="A960" s="92" t="s">
        <v>4623</v>
      </c>
      <c r="B960" s="92" t="s">
        <v>1414</v>
      </c>
      <c r="C960" s="93" t="s">
        <v>1415</v>
      </c>
    </row>
    <row r="961" spans="1:3">
      <c r="A961" s="92" t="s">
        <v>1416</v>
      </c>
      <c r="B961" s="92" t="s">
        <v>1417</v>
      </c>
      <c r="C961" s="93" t="s">
        <v>1418</v>
      </c>
    </row>
    <row r="962" spans="1:3" ht="18.600000000000001">
      <c r="A962" s="92" t="s">
        <v>4624</v>
      </c>
      <c r="B962" s="92" t="s">
        <v>1419</v>
      </c>
      <c r="C962" s="93"/>
    </row>
    <row r="963" spans="1:3">
      <c r="A963" s="155" t="s">
        <v>4625</v>
      </c>
      <c r="B963" s="92" t="s">
        <v>1420</v>
      </c>
      <c r="C963" s="156" t="s">
        <v>1421</v>
      </c>
    </row>
    <row r="964" spans="1:3">
      <c r="A964" s="155"/>
      <c r="B964" s="92" t="s">
        <v>1422</v>
      </c>
      <c r="C964" s="156"/>
    </row>
    <row r="965" spans="1:3" ht="18.600000000000001">
      <c r="A965" s="92" t="s">
        <v>4626</v>
      </c>
      <c r="B965" s="92" t="s">
        <v>1423</v>
      </c>
      <c r="C965" s="93" t="s">
        <v>1424</v>
      </c>
    </row>
    <row r="966" spans="1:3" ht="18.600000000000001">
      <c r="A966" s="92" t="s">
        <v>4627</v>
      </c>
      <c r="B966" s="92" t="s">
        <v>1425</v>
      </c>
      <c r="C966" s="93" t="s">
        <v>1426</v>
      </c>
    </row>
    <row r="967" spans="1:3" ht="18.600000000000001">
      <c r="A967" s="92" t="s">
        <v>4628</v>
      </c>
      <c r="B967" s="92" t="s">
        <v>1427</v>
      </c>
      <c r="C967" s="93"/>
    </row>
    <row r="968" spans="1:3" ht="18.600000000000001">
      <c r="A968" s="92" t="s">
        <v>4629</v>
      </c>
      <c r="B968" s="92" t="s">
        <v>1428</v>
      </c>
      <c r="C968" s="93"/>
    </row>
    <row r="969" spans="1:3" ht="18.600000000000001">
      <c r="A969" s="92" t="s">
        <v>4630</v>
      </c>
      <c r="B969" s="92" t="s">
        <v>1429</v>
      </c>
      <c r="C969" s="93" t="s">
        <v>1430</v>
      </c>
    </row>
    <row r="970" spans="1:3" ht="18.600000000000001">
      <c r="A970" s="92" t="s">
        <v>4631</v>
      </c>
      <c r="B970" s="92" t="s">
        <v>1431</v>
      </c>
      <c r="C970" s="93"/>
    </row>
    <row r="971" spans="1:3" ht="18.600000000000001">
      <c r="A971" s="92" t="s">
        <v>4632</v>
      </c>
      <c r="B971" s="92" t="s">
        <v>1432</v>
      </c>
      <c r="C971" s="93" t="s">
        <v>1433</v>
      </c>
    </row>
    <row r="972" spans="1:3" ht="18.600000000000001">
      <c r="A972" s="92" t="s">
        <v>4633</v>
      </c>
      <c r="B972" s="92" t="s">
        <v>1434</v>
      </c>
      <c r="C972" s="93"/>
    </row>
    <row r="973" spans="1:3" ht="18.600000000000001">
      <c r="A973" s="92" t="s">
        <v>4634</v>
      </c>
      <c r="B973" s="92" t="s">
        <v>1435</v>
      </c>
      <c r="C973" s="93"/>
    </row>
    <row r="974" spans="1:3" ht="18.600000000000001">
      <c r="A974" s="92" t="s">
        <v>4635</v>
      </c>
      <c r="B974" s="92" t="s">
        <v>1436</v>
      </c>
      <c r="C974" s="93" t="s">
        <v>1437</v>
      </c>
    </row>
    <row r="975" spans="1:3">
      <c r="A975" s="92" t="s">
        <v>1438</v>
      </c>
      <c r="B975" s="92" t="s">
        <v>1439</v>
      </c>
      <c r="C975" s="93" t="s">
        <v>1440</v>
      </c>
    </row>
    <row r="976" spans="1:3" ht="18.600000000000001">
      <c r="A976" s="92" t="s">
        <v>4636</v>
      </c>
      <c r="B976" s="92" t="s">
        <v>1441</v>
      </c>
      <c r="C976" s="93" t="s">
        <v>1442</v>
      </c>
    </row>
    <row r="977" spans="1:3" ht="18.600000000000001">
      <c r="A977" s="92" t="s">
        <v>4637</v>
      </c>
      <c r="B977" s="92" t="s">
        <v>1443</v>
      </c>
      <c r="C977" s="93"/>
    </row>
    <row r="978" spans="1:3">
      <c r="A978" s="92" t="s">
        <v>1444</v>
      </c>
      <c r="B978" s="92" t="s">
        <v>1445</v>
      </c>
      <c r="C978" s="93" t="s">
        <v>1446</v>
      </c>
    </row>
    <row r="979" spans="1:3" ht="18.600000000000001">
      <c r="A979" s="92" t="s">
        <v>4638</v>
      </c>
      <c r="B979" s="92" t="s">
        <v>1447</v>
      </c>
      <c r="C979" s="93" t="s">
        <v>1448</v>
      </c>
    </row>
    <row r="980" spans="1:3">
      <c r="A980" s="92" t="s">
        <v>1449</v>
      </c>
      <c r="B980" s="92" t="s">
        <v>1450</v>
      </c>
      <c r="C980" s="93" t="s">
        <v>1451</v>
      </c>
    </row>
    <row r="981" spans="1:3" ht="18.600000000000001">
      <c r="A981" s="92" t="s">
        <v>4639</v>
      </c>
      <c r="B981" s="92" t="s">
        <v>1452</v>
      </c>
      <c r="C981" s="93" t="s">
        <v>1453</v>
      </c>
    </row>
    <row r="982" spans="1:3" ht="18.600000000000001">
      <c r="A982" s="92" t="s">
        <v>4640</v>
      </c>
      <c r="B982" s="92" t="s">
        <v>1454</v>
      </c>
      <c r="C982" s="93" t="s">
        <v>1455</v>
      </c>
    </row>
    <row r="983" spans="1:3">
      <c r="A983" s="92" t="s">
        <v>1456</v>
      </c>
      <c r="B983" s="92" t="s">
        <v>1457</v>
      </c>
      <c r="C983" s="93" t="s">
        <v>1458</v>
      </c>
    </row>
    <row r="984" spans="1:3">
      <c r="A984" s="92" t="s">
        <v>1459</v>
      </c>
      <c r="B984" s="92" t="s">
        <v>1460</v>
      </c>
      <c r="C984" s="93" t="s">
        <v>1461</v>
      </c>
    </row>
    <row r="985" spans="1:3" ht="18.600000000000001">
      <c r="A985" s="92" t="s">
        <v>4641</v>
      </c>
      <c r="B985" s="92" t="s">
        <v>1462</v>
      </c>
      <c r="C985" s="93"/>
    </row>
    <row r="986" spans="1:3" ht="18.600000000000001">
      <c r="A986" s="92" t="s">
        <v>4642</v>
      </c>
      <c r="B986" s="92" t="s">
        <v>1463</v>
      </c>
      <c r="C986" s="93" t="s">
        <v>1464</v>
      </c>
    </row>
    <row r="987" spans="1:3" ht="18.600000000000001">
      <c r="A987" s="92" t="s">
        <v>4643</v>
      </c>
      <c r="B987" s="92" t="s">
        <v>1465</v>
      </c>
      <c r="C987" s="93" t="s">
        <v>1466</v>
      </c>
    </row>
    <row r="988" spans="1:3" ht="18.600000000000001">
      <c r="A988" s="92" t="s">
        <v>4644</v>
      </c>
      <c r="B988" s="92" t="s">
        <v>1467</v>
      </c>
      <c r="C988" s="93" t="s">
        <v>1468</v>
      </c>
    </row>
    <row r="989" spans="1:3" ht="18.600000000000001">
      <c r="A989" s="92" t="s">
        <v>4645</v>
      </c>
      <c r="B989" s="92" t="s">
        <v>1469</v>
      </c>
      <c r="C989" s="93"/>
    </row>
    <row r="990" spans="1:3">
      <c r="A990" s="92" t="s">
        <v>1470</v>
      </c>
      <c r="B990" s="92" t="s">
        <v>1471</v>
      </c>
      <c r="C990" s="93" t="s">
        <v>1472</v>
      </c>
    </row>
    <row r="991" spans="1:3" ht="18.600000000000001">
      <c r="A991" s="92" t="s">
        <v>4646</v>
      </c>
      <c r="B991" s="92" t="s">
        <v>1473</v>
      </c>
      <c r="C991" s="93" t="s">
        <v>1474</v>
      </c>
    </row>
    <row r="992" spans="1:3" ht="18.600000000000001">
      <c r="A992" s="92" t="s">
        <v>4647</v>
      </c>
      <c r="B992" s="92" t="s">
        <v>1475</v>
      </c>
      <c r="C992" s="93" t="s">
        <v>1476</v>
      </c>
    </row>
    <row r="993" spans="1:3">
      <c r="A993" s="92" t="s">
        <v>1477</v>
      </c>
      <c r="B993" s="92" t="s">
        <v>1478</v>
      </c>
      <c r="C993" s="93"/>
    </row>
    <row r="994" spans="1:3" ht="18.600000000000001">
      <c r="A994" s="92" t="s">
        <v>4648</v>
      </c>
      <c r="B994" s="92" t="s">
        <v>1479</v>
      </c>
      <c r="C994" s="93"/>
    </row>
    <row r="995" spans="1:3" ht="18.600000000000001">
      <c r="A995" s="92" t="s">
        <v>4649</v>
      </c>
      <c r="B995" s="92" t="s">
        <v>1480</v>
      </c>
      <c r="C995" s="93"/>
    </row>
    <row r="996" spans="1:3" ht="18.600000000000001">
      <c r="A996" s="92" t="s">
        <v>4650</v>
      </c>
      <c r="B996" s="92" t="s">
        <v>1481</v>
      </c>
      <c r="C996" s="93" t="s">
        <v>1482</v>
      </c>
    </row>
    <row r="997" spans="1:3" ht="18.600000000000001">
      <c r="A997" s="92" t="s">
        <v>4651</v>
      </c>
      <c r="B997" s="92" t="s">
        <v>1483</v>
      </c>
      <c r="C997" s="93"/>
    </row>
    <row r="998" spans="1:3" ht="18.600000000000001">
      <c r="A998" s="92" t="s">
        <v>4652</v>
      </c>
      <c r="B998" s="92" t="s">
        <v>1484</v>
      </c>
      <c r="C998" s="93"/>
    </row>
    <row r="999" spans="1:3" ht="18.600000000000001">
      <c r="A999" s="92" t="s">
        <v>4653</v>
      </c>
      <c r="B999" s="92" t="s">
        <v>1485</v>
      </c>
      <c r="C999" s="93"/>
    </row>
    <row r="1000" spans="1:3" ht="30">
      <c r="A1000" s="92" t="s">
        <v>4654</v>
      </c>
      <c r="B1000" s="92" t="s">
        <v>1486</v>
      </c>
      <c r="C1000" s="93"/>
    </row>
    <row r="1001" spans="1:3" ht="18.600000000000001">
      <c r="A1001" s="92" t="s">
        <v>4655</v>
      </c>
      <c r="B1001" s="92" t="s">
        <v>1487</v>
      </c>
      <c r="C1001" s="93" t="s">
        <v>1488</v>
      </c>
    </row>
    <row r="1002" spans="1:3" ht="18.600000000000001">
      <c r="A1002" s="92" t="s">
        <v>4656</v>
      </c>
      <c r="B1002" s="92" t="s">
        <v>1489</v>
      </c>
      <c r="C1002" s="93" t="s">
        <v>1490</v>
      </c>
    </row>
    <row r="1003" spans="1:3" ht="18.600000000000001">
      <c r="A1003" s="92" t="s">
        <v>4657</v>
      </c>
      <c r="B1003" s="92" t="s">
        <v>1491</v>
      </c>
      <c r="C1003" s="93"/>
    </row>
    <row r="1004" spans="1:3" ht="18.600000000000001">
      <c r="A1004" s="92" t="s">
        <v>4658</v>
      </c>
      <c r="B1004" s="92" t="s">
        <v>1492</v>
      </c>
      <c r="C1004" s="93" t="s">
        <v>1493</v>
      </c>
    </row>
    <row r="1005" spans="1:3" ht="18.600000000000001">
      <c r="A1005" s="92" t="s">
        <v>4659</v>
      </c>
      <c r="B1005" s="92" t="s">
        <v>1494</v>
      </c>
      <c r="C1005" s="93"/>
    </row>
    <row r="1006" spans="1:3" ht="18.600000000000001">
      <c r="A1006" s="92" t="s">
        <v>4660</v>
      </c>
      <c r="B1006" s="92" t="s">
        <v>1495</v>
      </c>
      <c r="C1006" s="93"/>
    </row>
    <row r="1007" spans="1:3">
      <c r="A1007" s="155" t="s">
        <v>4661</v>
      </c>
      <c r="B1007" s="92" t="s">
        <v>1496</v>
      </c>
      <c r="C1007" s="156"/>
    </row>
    <row r="1008" spans="1:3">
      <c r="A1008" s="155"/>
      <c r="B1008" s="92" t="s">
        <v>1497</v>
      </c>
      <c r="C1008" s="156"/>
    </row>
    <row r="1009" spans="1:3" ht="18.600000000000001">
      <c r="A1009" s="92" t="s">
        <v>4662</v>
      </c>
      <c r="B1009" s="92" t="s">
        <v>1498</v>
      </c>
      <c r="C1009" s="93"/>
    </row>
    <row r="1010" spans="1:3" ht="18.600000000000001">
      <c r="A1010" s="92" t="s">
        <v>4663</v>
      </c>
      <c r="B1010" s="92" t="s">
        <v>1499</v>
      </c>
      <c r="C1010" s="93"/>
    </row>
    <row r="1011" spans="1:3" ht="18.600000000000001">
      <c r="A1011" s="92" t="s">
        <v>4664</v>
      </c>
      <c r="B1011" s="92" t="s">
        <v>1500</v>
      </c>
      <c r="C1011" s="93"/>
    </row>
    <row r="1012" spans="1:3">
      <c r="A1012" s="92" t="s">
        <v>1501</v>
      </c>
      <c r="B1012" s="92" t="s">
        <v>1502</v>
      </c>
      <c r="C1012" s="93" t="s">
        <v>1503</v>
      </c>
    </row>
    <row r="1013" spans="1:3" ht="30">
      <c r="A1013" s="92" t="s">
        <v>4665</v>
      </c>
      <c r="B1013" s="92" t="s">
        <v>1504</v>
      </c>
      <c r="C1013" s="93"/>
    </row>
    <row r="1014" spans="1:3" ht="18.600000000000001">
      <c r="A1014" s="92" t="s">
        <v>4666</v>
      </c>
      <c r="B1014" s="92" t="s">
        <v>1505</v>
      </c>
      <c r="C1014" s="93"/>
    </row>
    <row r="1015" spans="1:3" ht="18.600000000000001">
      <c r="A1015" s="92" t="s">
        <v>4667</v>
      </c>
      <c r="B1015" s="92" t="s">
        <v>1506</v>
      </c>
      <c r="C1015" s="93"/>
    </row>
    <row r="1016" spans="1:3">
      <c r="A1016" s="92" t="s">
        <v>1507</v>
      </c>
      <c r="B1016" s="92" t="s">
        <v>1508</v>
      </c>
      <c r="C1016" s="93" t="s">
        <v>1509</v>
      </c>
    </row>
    <row r="1017" spans="1:3" ht="30">
      <c r="A1017" s="92" t="s">
        <v>4668</v>
      </c>
      <c r="B1017" s="92" t="s">
        <v>1510</v>
      </c>
      <c r="C1017" s="93"/>
    </row>
    <row r="1018" spans="1:3" ht="18.600000000000001">
      <c r="A1018" s="92" t="s">
        <v>4669</v>
      </c>
      <c r="B1018" s="92" t="s">
        <v>1511</v>
      </c>
      <c r="C1018" s="93" t="s">
        <v>1512</v>
      </c>
    </row>
    <row r="1019" spans="1:3">
      <c r="A1019" s="155" t="s">
        <v>4670</v>
      </c>
      <c r="B1019" s="92" t="s">
        <v>1513</v>
      </c>
      <c r="C1019" s="156"/>
    </row>
    <row r="1020" spans="1:3">
      <c r="A1020" s="155"/>
      <c r="B1020" s="92" t="s">
        <v>1514</v>
      </c>
      <c r="C1020" s="156"/>
    </row>
    <row r="1021" spans="1:3" ht="18.600000000000001">
      <c r="A1021" s="92" t="s">
        <v>4671</v>
      </c>
      <c r="B1021" s="92" t="s">
        <v>1515</v>
      </c>
      <c r="C1021" s="93"/>
    </row>
    <row r="1022" spans="1:3">
      <c r="A1022" s="155" t="s">
        <v>4672</v>
      </c>
      <c r="B1022" s="92" t="s">
        <v>1513</v>
      </c>
      <c r="C1022" s="156"/>
    </row>
    <row r="1023" spans="1:3">
      <c r="A1023" s="155"/>
      <c r="B1023" s="92" t="s">
        <v>1516</v>
      </c>
      <c r="C1023" s="156"/>
    </row>
    <row r="1024" spans="1:3" ht="18.600000000000001">
      <c r="A1024" s="92" t="s">
        <v>4673</v>
      </c>
      <c r="B1024" s="92" t="s">
        <v>1517</v>
      </c>
      <c r="C1024" s="93"/>
    </row>
    <row r="1025" spans="1:3">
      <c r="A1025" s="92" t="s">
        <v>1518</v>
      </c>
      <c r="B1025" s="92" t="s">
        <v>1519</v>
      </c>
      <c r="C1025" s="93" t="s">
        <v>1520</v>
      </c>
    </row>
    <row r="1026" spans="1:3" ht="18.600000000000001">
      <c r="A1026" s="92" t="s">
        <v>4674</v>
      </c>
      <c r="B1026" s="92" t="s">
        <v>1521</v>
      </c>
      <c r="C1026" s="93"/>
    </row>
    <row r="1027" spans="1:3" ht="18.600000000000001">
      <c r="A1027" s="92" t="s">
        <v>4675</v>
      </c>
      <c r="B1027" s="92" t="s">
        <v>1522</v>
      </c>
      <c r="C1027" s="93"/>
    </row>
    <row r="1028" spans="1:3" ht="18.600000000000001">
      <c r="A1028" s="92" t="s">
        <v>4676</v>
      </c>
      <c r="B1028" s="92" t="s">
        <v>1523</v>
      </c>
      <c r="C1028" s="93"/>
    </row>
    <row r="1029" spans="1:3" ht="18.600000000000001">
      <c r="A1029" s="92" t="s">
        <v>4677</v>
      </c>
      <c r="B1029" s="92" t="s">
        <v>1524</v>
      </c>
      <c r="C1029" s="93"/>
    </row>
    <row r="1030" spans="1:3" ht="18.600000000000001">
      <c r="A1030" s="92" t="s">
        <v>4678</v>
      </c>
      <c r="B1030" s="92" t="s">
        <v>1525</v>
      </c>
      <c r="C1030" s="93"/>
    </row>
    <row r="1031" spans="1:3" ht="30">
      <c r="A1031" s="92" t="s">
        <v>4679</v>
      </c>
      <c r="B1031" s="92" t="s">
        <v>1526</v>
      </c>
      <c r="C1031" s="93" t="s">
        <v>1527</v>
      </c>
    </row>
    <row r="1032" spans="1:3" ht="18.600000000000001">
      <c r="A1032" s="92" t="s">
        <v>4680</v>
      </c>
      <c r="B1032" s="92" t="s">
        <v>1528</v>
      </c>
      <c r="C1032" s="93"/>
    </row>
    <row r="1033" spans="1:3">
      <c r="A1033" s="92" t="s">
        <v>1529</v>
      </c>
      <c r="B1033" s="92" t="s">
        <v>1530</v>
      </c>
      <c r="C1033" s="93" t="s">
        <v>1531</v>
      </c>
    </row>
    <row r="1034" spans="1:3" ht="18.600000000000001">
      <c r="A1034" s="92" t="s">
        <v>4681</v>
      </c>
      <c r="B1034" s="92" t="s">
        <v>1532</v>
      </c>
      <c r="C1034" s="93"/>
    </row>
    <row r="1035" spans="1:3" ht="18.600000000000001">
      <c r="A1035" s="92" t="s">
        <v>4682</v>
      </c>
      <c r="B1035" s="92" t="s">
        <v>1533</v>
      </c>
      <c r="C1035" s="93"/>
    </row>
    <row r="1036" spans="1:3">
      <c r="A1036" s="155" t="s">
        <v>1534</v>
      </c>
      <c r="B1036" s="92" t="s">
        <v>1535</v>
      </c>
      <c r="C1036" s="156" t="s">
        <v>1536</v>
      </c>
    </row>
    <row r="1037" spans="1:3">
      <c r="A1037" s="155"/>
      <c r="B1037" s="92" t="s">
        <v>1537</v>
      </c>
      <c r="C1037" s="156"/>
    </row>
    <row r="1038" spans="1:3">
      <c r="A1038" s="92" t="s">
        <v>1538</v>
      </c>
      <c r="B1038" s="92" t="s">
        <v>1539</v>
      </c>
      <c r="C1038" s="93"/>
    </row>
    <row r="1039" spans="1:3" ht="18.600000000000001">
      <c r="A1039" s="92" t="s">
        <v>4683</v>
      </c>
      <c r="B1039" s="92" t="s">
        <v>1540</v>
      </c>
      <c r="C1039" s="93" t="s">
        <v>1541</v>
      </c>
    </row>
    <row r="1040" spans="1:3" ht="30">
      <c r="A1040" s="92" t="s">
        <v>4684</v>
      </c>
      <c r="B1040" s="92" t="s">
        <v>1542</v>
      </c>
      <c r="C1040" s="93"/>
    </row>
    <row r="1041" spans="1:3">
      <c r="A1041" s="92" t="s">
        <v>1543</v>
      </c>
      <c r="B1041" s="92" t="s">
        <v>1544</v>
      </c>
      <c r="C1041" s="93"/>
    </row>
    <row r="1042" spans="1:3" ht="18.600000000000001">
      <c r="A1042" s="92" t="s">
        <v>4685</v>
      </c>
      <c r="B1042" s="92" t="s">
        <v>1545</v>
      </c>
      <c r="C1042" s="93"/>
    </row>
    <row r="1043" spans="1:3" ht="30">
      <c r="A1043" s="92" t="s">
        <v>4686</v>
      </c>
      <c r="B1043" s="92" t="s">
        <v>1546</v>
      </c>
      <c r="C1043" s="93"/>
    </row>
    <row r="1044" spans="1:3" ht="18.600000000000001">
      <c r="A1044" s="92" t="s">
        <v>4687</v>
      </c>
      <c r="B1044" s="92" t="s">
        <v>1547</v>
      </c>
      <c r="C1044" s="93"/>
    </row>
    <row r="1045" spans="1:3">
      <c r="A1045" s="92" t="s">
        <v>1548</v>
      </c>
      <c r="B1045" s="92" t="s">
        <v>1549</v>
      </c>
      <c r="C1045" s="93"/>
    </row>
    <row r="1046" spans="1:3" ht="18.600000000000001">
      <c r="A1046" s="92" t="s">
        <v>4688</v>
      </c>
      <c r="B1046" s="92" t="s">
        <v>1550</v>
      </c>
      <c r="C1046" s="93"/>
    </row>
    <row r="1047" spans="1:3" ht="18.600000000000001">
      <c r="A1047" s="92" t="s">
        <v>4689</v>
      </c>
      <c r="B1047" s="92" t="s">
        <v>1551</v>
      </c>
      <c r="C1047" s="93"/>
    </row>
    <row r="1048" spans="1:3" ht="18.600000000000001">
      <c r="A1048" s="92" t="s">
        <v>4690</v>
      </c>
      <c r="B1048" s="92" t="s">
        <v>1552</v>
      </c>
      <c r="C1048" s="93"/>
    </row>
    <row r="1049" spans="1:3" ht="18.600000000000001">
      <c r="A1049" s="92" t="s">
        <v>4691</v>
      </c>
      <c r="B1049" s="92" t="s">
        <v>1553</v>
      </c>
      <c r="C1049" s="93"/>
    </row>
    <row r="1050" spans="1:3" ht="18.600000000000001">
      <c r="A1050" s="92" t="s">
        <v>4692</v>
      </c>
      <c r="B1050" s="92" t="s">
        <v>1554</v>
      </c>
      <c r="C1050" s="93"/>
    </row>
    <row r="1051" spans="1:3">
      <c r="A1051" s="155" t="s">
        <v>4693</v>
      </c>
      <c r="B1051" s="92" t="s">
        <v>1555</v>
      </c>
      <c r="C1051" s="156"/>
    </row>
    <row r="1052" spans="1:3">
      <c r="A1052" s="155"/>
      <c r="B1052" s="92" t="s">
        <v>1556</v>
      </c>
      <c r="C1052" s="156"/>
    </row>
    <row r="1053" spans="1:3" ht="18.600000000000001">
      <c r="A1053" s="92" t="s">
        <v>4694</v>
      </c>
      <c r="B1053" s="92" t="s">
        <v>1557</v>
      </c>
      <c r="C1053" s="93"/>
    </row>
    <row r="1054" spans="1:3" ht="18.600000000000001">
      <c r="A1054" s="92" t="s">
        <v>4695</v>
      </c>
      <c r="B1054" s="92" t="s">
        <v>1558</v>
      </c>
      <c r="C1054" s="93"/>
    </row>
    <row r="1055" spans="1:3" ht="18.600000000000001">
      <c r="A1055" s="92" t="s">
        <v>4696</v>
      </c>
      <c r="B1055" s="92" t="s">
        <v>1559</v>
      </c>
      <c r="C1055" s="93"/>
    </row>
    <row r="1056" spans="1:3" ht="18.600000000000001">
      <c r="A1056" s="92" t="s">
        <v>4697</v>
      </c>
      <c r="B1056" s="92" t="s">
        <v>1560</v>
      </c>
      <c r="C1056" s="93"/>
    </row>
    <row r="1057" spans="1:3" ht="18.600000000000001">
      <c r="A1057" s="92" t="s">
        <v>4698</v>
      </c>
      <c r="B1057" s="92" t="s">
        <v>1561</v>
      </c>
      <c r="C1057" s="93"/>
    </row>
    <row r="1058" spans="1:3" ht="18.600000000000001">
      <c r="A1058" s="92" t="s">
        <v>4699</v>
      </c>
      <c r="B1058" s="92" t="s">
        <v>1562</v>
      </c>
      <c r="C1058" s="93"/>
    </row>
    <row r="1059" spans="1:3">
      <c r="A1059" s="155" t="s">
        <v>4700</v>
      </c>
      <c r="B1059" s="92" t="s">
        <v>1563</v>
      </c>
      <c r="C1059" s="156"/>
    </row>
    <row r="1060" spans="1:3">
      <c r="A1060" s="155"/>
      <c r="B1060" s="92" t="s">
        <v>1564</v>
      </c>
      <c r="C1060" s="156"/>
    </row>
    <row r="1061" spans="1:3" ht="18.600000000000001">
      <c r="A1061" s="92" t="s">
        <v>4701</v>
      </c>
      <c r="B1061" s="92" t="s">
        <v>1565</v>
      </c>
      <c r="C1061" s="97"/>
    </row>
    <row r="1062" spans="1:3">
      <c r="A1062" s="92" t="s">
        <v>1566</v>
      </c>
      <c r="B1062" s="92" t="s">
        <v>1567</v>
      </c>
      <c r="C1062" s="93" t="s">
        <v>1568</v>
      </c>
    </row>
    <row r="1063" spans="1:3" ht="18.600000000000001">
      <c r="A1063" s="92" t="s">
        <v>4702</v>
      </c>
      <c r="B1063" s="92" t="s">
        <v>1569</v>
      </c>
      <c r="C1063" s="93" t="s">
        <v>1570</v>
      </c>
    </row>
    <row r="1064" spans="1:3" ht="18.600000000000001">
      <c r="A1064" s="92" t="s">
        <v>4703</v>
      </c>
      <c r="B1064" s="92" t="s">
        <v>1571</v>
      </c>
      <c r="C1064" s="93" t="s">
        <v>1572</v>
      </c>
    </row>
    <row r="1065" spans="1:3" ht="18.600000000000001">
      <c r="A1065" s="92" t="s">
        <v>4704</v>
      </c>
      <c r="B1065" s="92" t="s">
        <v>1573</v>
      </c>
      <c r="C1065" s="93" t="s">
        <v>1574</v>
      </c>
    </row>
    <row r="1066" spans="1:3" ht="18.600000000000001">
      <c r="A1066" s="92" t="s">
        <v>4705</v>
      </c>
      <c r="B1066" s="92" t="s">
        <v>1575</v>
      </c>
      <c r="C1066" s="93" t="s">
        <v>1576</v>
      </c>
    </row>
    <row r="1067" spans="1:3">
      <c r="A1067" s="92" t="s">
        <v>1577</v>
      </c>
      <c r="B1067" s="92" t="s">
        <v>1578</v>
      </c>
      <c r="C1067" s="93" t="s">
        <v>1579</v>
      </c>
    </row>
    <row r="1068" spans="1:3">
      <c r="A1068" s="92" t="s">
        <v>1580</v>
      </c>
      <c r="B1068" s="92" t="s">
        <v>1581</v>
      </c>
      <c r="C1068" s="93" t="s">
        <v>1582</v>
      </c>
    </row>
    <row r="1069" spans="1:3" ht="18.600000000000001">
      <c r="A1069" s="92" t="s">
        <v>4706</v>
      </c>
      <c r="B1069" s="92" t="s">
        <v>1583</v>
      </c>
      <c r="C1069" s="93" t="s">
        <v>1584</v>
      </c>
    </row>
    <row r="1070" spans="1:3" ht="18.600000000000001">
      <c r="A1070" s="92" t="s">
        <v>4707</v>
      </c>
      <c r="B1070" s="92" t="s">
        <v>1585</v>
      </c>
      <c r="C1070" s="93" t="s">
        <v>1586</v>
      </c>
    </row>
    <row r="1071" spans="1:3" ht="18.600000000000001">
      <c r="A1071" s="92" t="s">
        <v>4708</v>
      </c>
      <c r="B1071" s="92" t="s">
        <v>1587</v>
      </c>
      <c r="C1071" s="93" t="s">
        <v>1588</v>
      </c>
    </row>
    <row r="1072" spans="1:3" ht="30">
      <c r="A1072" s="92" t="s">
        <v>4709</v>
      </c>
      <c r="B1072" s="92" t="s">
        <v>1589</v>
      </c>
      <c r="C1072" s="93" t="s">
        <v>1590</v>
      </c>
    </row>
    <row r="1073" spans="1:3">
      <c r="A1073" s="92" t="s">
        <v>1591</v>
      </c>
      <c r="B1073" s="92" t="s">
        <v>1592</v>
      </c>
      <c r="C1073" s="93" t="s">
        <v>1593</v>
      </c>
    </row>
    <row r="1074" spans="1:3" ht="30">
      <c r="A1074" s="92" t="s">
        <v>4710</v>
      </c>
      <c r="B1074" s="92" t="s">
        <v>1594</v>
      </c>
      <c r="C1074" s="93" t="s">
        <v>1595</v>
      </c>
    </row>
    <row r="1075" spans="1:3" ht="18.600000000000001">
      <c r="A1075" s="92" t="s">
        <v>4711</v>
      </c>
      <c r="B1075" s="92" t="s">
        <v>1596</v>
      </c>
      <c r="C1075" s="93" t="s">
        <v>1597</v>
      </c>
    </row>
    <row r="1076" spans="1:3" ht="18.600000000000001">
      <c r="A1076" s="92" t="s">
        <v>4712</v>
      </c>
      <c r="B1076" s="92" t="s">
        <v>1598</v>
      </c>
      <c r="C1076" s="93" t="s">
        <v>1599</v>
      </c>
    </row>
    <row r="1077" spans="1:3" ht="30">
      <c r="A1077" s="92" t="s">
        <v>4713</v>
      </c>
      <c r="B1077" s="92" t="s">
        <v>1600</v>
      </c>
      <c r="C1077" s="93" t="s">
        <v>1601</v>
      </c>
    </row>
    <row r="1078" spans="1:3">
      <c r="A1078" s="92" t="s">
        <v>1602</v>
      </c>
      <c r="B1078" s="92" t="s">
        <v>1603</v>
      </c>
      <c r="C1078" s="93" t="s">
        <v>1604</v>
      </c>
    </row>
    <row r="1079" spans="1:3" ht="18.600000000000001">
      <c r="A1079" s="92" t="s">
        <v>4714</v>
      </c>
      <c r="B1079" s="92" t="s">
        <v>1605</v>
      </c>
      <c r="C1079" s="93" t="s">
        <v>1606</v>
      </c>
    </row>
    <row r="1080" spans="1:3" ht="18.600000000000001">
      <c r="A1080" s="92" t="s">
        <v>4715</v>
      </c>
      <c r="B1080" s="92" t="s">
        <v>1607</v>
      </c>
      <c r="C1080" s="93" t="s">
        <v>1608</v>
      </c>
    </row>
    <row r="1081" spans="1:3" ht="18.600000000000001">
      <c r="A1081" s="92" t="s">
        <v>4716</v>
      </c>
      <c r="B1081" s="92" t="s">
        <v>1609</v>
      </c>
      <c r="C1081" s="93" t="s">
        <v>1610</v>
      </c>
    </row>
    <row r="1082" spans="1:3" ht="18.600000000000001">
      <c r="A1082" s="92" t="s">
        <v>4717</v>
      </c>
      <c r="B1082" s="92" t="s">
        <v>1611</v>
      </c>
      <c r="C1082" s="93" t="s">
        <v>1612</v>
      </c>
    </row>
    <row r="1083" spans="1:3" ht="18.600000000000001">
      <c r="A1083" s="92" t="s">
        <v>4718</v>
      </c>
      <c r="B1083" s="92" t="s">
        <v>1613</v>
      </c>
      <c r="C1083" s="93" t="s">
        <v>1614</v>
      </c>
    </row>
    <row r="1084" spans="1:3" ht="18.600000000000001">
      <c r="A1084" s="92" t="s">
        <v>4719</v>
      </c>
      <c r="B1084" s="92" t="s">
        <v>1615</v>
      </c>
      <c r="C1084" s="93" t="s">
        <v>1616</v>
      </c>
    </row>
    <row r="1085" spans="1:3">
      <c r="A1085" s="92" t="s">
        <v>1617</v>
      </c>
      <c r="B1085" s="92" t="s">
        <v>1618</v>
      </c>
      <c r="C1085" s="93" t="s">
        <v>1619</v>
      </c>
    </row>
    <row r="1086" spans="1:3" ht="30">
      <c r="A1086" s="92" t="s">
        <v>1620</v>
      </c>
      <c r="B1086" s="92" t="s">
        <v>1621</v>
      </c>
      <c r="C1086" s="93" t="s">
        <v>1622</v>
      </c>
    </row>
    <row r="1087" spans="1:3">
      <c r="A1087" s="92" t="s">
        <v>1623</v>
      </c>
      <c r="B1087" s="92" t="s">
        <v>1624</v>
      </c>
      <c r="C1087" s="93" t="s">
        <v>1625</v>
      </c>
    </row>
    <row r="1088" spans="1:3">
      <c r="A1088" s="92" t="s">
        <v>1626</v>
      </c>
      <c r="B1088" s="92" t="s">
        <v>1627</v>
      </c>
      <c r="C1088" s="93" t="s">
        <v>1628</v>
      </c>
    </row>
    <row r="1089" spans="1:3">
      <c r="A1089" s="92" t="s">
        <v>1629</v>
      </c>
      <c r="B1089" s="92" t="s">
        <v>1630</v>
      </c>
      <c r="C1089" s="93" t="s">
        <v>1631</v>
      </c>
    </row>
    <row r="1090" spans="1:3">
      <c r="A1090" s="92" t="s">
        <v>1632</v>
      </c>
      <c r="B1090" s="92" t="s">
        <v>1633</v>
      </c>
      <c r="C1090" s="93" t="s">
        <v>1634</v>
      </c>
    </row>
    <row r="1091" spans="1:3" ht="18.600000000000001">
      <c r="A1091" s="92" t="s">
        <v>4720</v>
      </c>
      <c r="B1091" s="92" t="s">
        <v>1635</v>
      </c>
      <c r="C1091" s="93" t="s">
        <v>1636</v>
      </c>
    </row>
    <row r="1092" spans="1:3">
      <c r="A1092" s="92" t="s">
        <v>1637</v>
      </c>
      <c r="B1092" s="92" t="s">
        <v>1638</v>
      </c>
      <c r="C1092" s="93" t="s">
        <v>1639</v>
      </c>
    </row>
    <row r="1093" spans="1:3">
      <c r="A1093" s="92" t="s">
        <v>1640</v>
      </c>
      <c r="B1093" s="92" t="s">
        <v>1641</v>
      </c>
      <c r="C1093" s="93" t="s">
        <v>1642</v>
      </c>
    </row>
    <row r="1094" spans="1:3">
      <c r="A1094" s="92" t="s">
        <v>1643</v>
      </c>
      <c r="B1094" s="92" t="s">
        <v>1644</v>
      </c>
      <c r="C1094" s="93" t="s">
        <v>1645</v>
      </c>
    </row>
    <row r="1095" spans="1:3">
      <c r="A1095" s="92" t="s">
        <v>1646</v>
      </c>
      <c r="B1095" s="92" t="s">
        <v>1647</v>
      </c>
      <c r="C1095" s="93" t="s">
        <v>1648</v>
      </c>
    </row>
    <row r="1096" spans="1:3" ht="18.600000000000001">
      <c r="A1096" s="92" t="s">
        <v>4721</v>
      </c>
      <c r="B1096" s="92" t="s">
        <v>1649</v>
      </c>
      <c r="C1096" s="93" t="s">
        <v>1650</v>
      </c>
    </row>
    <row r="1097" spans="1:3">
      <c r="A1097" s="92" t="s">
        <v>1651</v>
      </c>
      <c r="B1097" s="92" t="s">
        <v>1652</v>
      </c>
      <c r="C1097" s="93" t="s">
        <v>1653</v>
      </c>
    </row>
    <row r="1098" spans="1:3" ht="30">
      <c r="A1098" s="92" t="s">
        <v>1654</v>
      </c>
      <c r="B1098" s="92" t="s">
        <v>1655</v>
      </c>
      <c r="C1098" s="93" t="s">
        <v>1656</v>
      </c>
    </row>
    <row r="1099" spans="1:3" ht="18.600000000000001">
      <c r="A1099" s="92" t="s">
        <v>4722</v>
      </c>
      <c r="B1099" s="92" t="s">
        <v>1657</v>
      </c>
      <c r="C1099" s="93" t="s">
        <v>1658</v>
      </c>
    </row>
    <row r="1100" spans="1:3">
      <c r="A1100" s="92" t="s">
        <v>1659</v>
      </c>
      <c r="B1100" s="92" t="s">
        <v>1660</v>
      </c>
      <c r="C1100" s="93" t="s">
        <v>1661</v>
      </c>
    </row>
    <row r="1101" spans="1:3">
      <c r="A1101" s="92" t="s">
        <v>1662</v>
      </c>
      <c r="B1101" s="92" t="s">
        <v>1663</v>
      </c>
      <c r="C1101" s="93" t="s">
        <v>1664</v>
      </c>
    </row>
    <row r="1102" spans="1:3">
      <c r="A1102" s="92" t="s">
        <v>1665</v>
      </c>
      <c r="B1102" s="92" t="s">
        <v>1666</v>
      </c>
      <c r="C1102" s="93" t="s">
        <v>1667</v>
      </c>
    </row>
    <row r="1103" spans="1:3" ht="18.600000000000001">
      <c r="A1103" s="92" t="s">
        <v>4723</v>
      </c>
      <c r="B1103" s="92" t="s">
        <v>1668</v>
      </c>
      <c r="C1103" s="93" t="s">
        <v>1669</v>
      </c>
    </row>
    <row r="1104" spans="1:3" ht="18.600000000000001">
      <c r="A1104" s="92" t="s">
        <v>4724</v>
      </c>
      <c r="B1104" s="92" t="s">
        <v>1670</v>
      </c>
      <c r="C1104" s="93" t="s">
        <v>1671</v>
      </c>
    </row>
    <row r="1105" spans="1:3">
      <c r="A1105" s="92" t="s">
        <v>1672</v>
      </c>
      <c r="B1105" s="92" t="s">
        <v>1673</v>
      </c>
      <c r="C1105" s="93" t="s">
        <v>1674</v>
      </c>
    </row>
    <row r="1106" spans="1:3">
      <c r="A1106" s="92" t="s">
        <v>1675</v>
      </c>
      <c r="B1106" s="92" t="s">
        <v>1676</v>
      </c>
      <c r="C1106" s="93" t="s">
        <v>1677</v>
      </c>
    </row>
    <row r="1107" spans="1:3" ht="18.600000000000001">
      <c r="A1107" s="92" t="s">
        <v>4725</v>
      </c>
      <c r="B1107" s="92" t="s">
        <v>1678</v>
      </c>
      <c r="C1107" s="93" t="s">
        <v>1679</v>
      </c>
    </row>
    <row r="1108" spans="1:3">
      <c r="A1108" s="92" t="s">
        <v>1680</v>
      </c>
      <c r="B1108" s="92" t="s">
        <v>1681</v>
      </c>
      <c r="C1108" s="93" t="s">
        <v>1682</v>
      </c>
    </row>
    <row r="1109" spans="1:3">
      <c r="A1109" s="92" t="s">
        <v>1683</v>
      </c>
      <c r="B1109" s="92" t="s">
        <v>1684</v>
      </c>
      <c r="C1109" s="93" t="s">
        <v>1685</v>
      </c>
    </row>
    <row r="1110" spans="1:3" ht="30">
      <c r="A1110" s="92" t="s">
        <v>1686</v>
      </c>
      <c r="B1110" s="92" t="s">
        <v>1687</v>
      </c>
      <c r="C1110" s="93" t="s">
        <v>1688</v>
      </c>
    </row>
    <row r="1111" spans="1:3">
      <c r="A1111" s="92" t="s">
        <v>1689</v>
      </c>
      <c r="B1111" s="92" t="s">
        <v>1690</v>
      </c>
      <c r="C1111" s="93" t="s">
        <v>1691</v>
      </c>
    </row>
    <row r="1112" spans="1:3" ht="18.600000000000001">
      <c r="A1112" s="92" t="s">
        <v>4726</v>
      </c>
      <c r="B1112" s="92" t="s">
        <v>1692</v>
      </c>
      <c r="C1112" s="93" t="s">
        <v>1693</v>
      </c>
    </row>
    <row r="1113" spans="1:3" ht="18.600000000000001">
      <c r="A1113" s="92" t="s">
        <v>4727</v>
      </c>
      <c r="B1113" s="92" t="s">
        <v>1694</v>
      </c>
      <c r="C1113" s="93" t="s">
        <v>1695</v>
      </c>
    </row>
    <row r="1114" spans="1:3">
      <c r="A1114" s="92" t="s">
        <v>1696</v>
      </c>
      <c r="B1114" s="92" t="s">
        <v>1697</v>
      </c>
      <c r="C1114" s="93" t="s">
        <v>1698</v>
      </c>
    </row>
    <row r="1115" spans="1:3">
      <c r="A1115" s="92" t="s">
        <v>1699</v>
      </c>
      <c r="B1115" s="92" t="s">
        <v>1700</v>
      </c>
      <c r="C1115" s="93" t="s">
        <v>1701</v>
      </c>
    </row>
    <row r="1116" spans="1:3" ht="18.600000000000001">
      <c r="A1116" s="92" t="s">
        <v>4728</v>
      </c>
      <c r="B1116" s="92" t="s">
        <v>1702</v>
      </c>
      <c r="C1116" s="93" t="s">
        <v>1703</v>
      </c>
    </row>
    <row r="1117" spans="1:3">
      <c r="A1117" s="92" t="s">
        <v>1704</v>
      </c>
      <c r="B1117" s="92" t="s">
        <v>1705</v>
      </c>
      <c r="C1117" s="93" t="s">
        <v>1706</v>
      </c>
    </row>
    <row r="1118" spans="1:3">
      <c r="A1118" s="92" t="s">
        <v>1707</v>
      </c>
      <c r="B1118" s="92" t="s">
        <v>1708</v>
      </c>
      <c r="C1118" s="93" t="s">
        <v>1709</v>
      </c>
    </row>
    <row r="1119" spans="1:3">
      <c r="A1119" s="92" t="s">
        <v>1710</v>
      </c>
      <c r="B1119" s="92" t="s">
        <v>1711</v>
      </c>
      <c r="C1119" s="93" t="s">
        <v>1712</v>
      </c>
    </row>
    <row r="1120" spans="1:3">
      <c r="A1120" s="92" t="s">
        <v>1713</v>
      </c>
      <c r="B1120" s="92" t="s">
        <v>1714</v>
      </c>
      <c r="C1120" s="93" t="s">
        <v>1715</v>
      </c>
    </row>
    <row r="1121" spans="1:3">
      <c r="A1121" s="92" t="s">
        <v>1716</v>
      </c>
      <c r="B1121" s="92" t="s">
        <v>1717</v>
      </c>
      <c r="C1121" s="93" t="s">
        <v>1718</v>
      </c>
    </row>
    <row r="1122" spans="1:3">
      <c r="A1122" s="92" t="s">
        <v>1719</v>
      </c>
      <c r="B1122" s="92" t="s">
        <v>1720</v>
      </c>
      <c r="C1122" s="93" t="s">
        <v>1721</v>
      </c>
    </row>
    <row r="1123" spans="1:3">
      <c r="A1123" s="92" t="s">
        <v>1722</v>
      </c>
      <c r="B1123" s="92" t="s">
        <v>1723</v>
      </c>
      <c r="C1123" s="93" t="s">
        <v>1724</v>
      </c>
    </row>
    <row r="1124" spans="1:3">
      <c r="A1124" s="92" t="s">
        <v>1725</v>
      </c>
      <c r="B1124" s="92" t="s">
        <v>1726</v>
      </c>
      <c r="C1124" s="93" t="s">
        <v>1727</v>
      </c>
    </row>
    <row r="1125" spans="1:3">
      <c r="A1125" s="92" t="s">
        <v>1728</v>
      </c>
      <c r="B1125" s="92" t="s">
        <v>1729</v>
      </c>
      <c r="C1125" s="93" t="s">
        <v>1730</v>
      </c>
    </row>
    <row r="1126" spans="1:3">
      <c r="A1126" s="92" t="s">
        <v>1731</v>
      </c>
      <c r="B1126" s="92" t="s">
        <v>1732</v>
      </c>
      <c r="C1126" s="93" t="s">
        <v>1733</v>
      </c>
    </row>
    <row r="1127" spans="1:3">
      <c r="A1127" s="92" t="s">
        <v>1734</v>
      </c>
      <c r="B1127" s="92" t="s">
        <v>1735</v>
      </c>
      <c r="C1127" s="93" t="s">
        <v>1736</v>
      </c>
    </row>
    <row r="1128" spans="1:3">
      <c r="A1128" s="92" t="s">
        <v>1737</v>
      </c>
      <c r="B1128" s="92" t="s">
        <v>1738</v>
      </c>
      <c r="C1128" s="93" t="s">
        <v>1739</v>
      </c>
    </row>
    <row r="1129" spans="1:3">
      <c r="A1129" s="92" t="s">
        <v>1740</v>
      </c>
      <c r="B1129" s="92" t="s">
        <v>1741</v>
      </c>
      <c r="C1129" s="93" t="s">
        <v>1742</v>
      </c>
    </row>
    <row r="1130" spans="1:3">
      <c r="A1130" s="92" t="s">
        <v>1743</v>
      </c>
      <c r="B1130" s="92" t="s">
        <v>1744</v>
      </c>
      <c r="C1130" s="93" t="s">
        <v>1745</v>
      </c>
    </row>
    <row r="1131" spans="1:3">
      <c r="A1131" s="92" t="s">
        <v>1746</v>
      </c>
      <c r="B1131" s="92" t="s">
        <v>1747</v>
      </c>
      <c r="C1131" s="93" t="s">
        <v>1748</v>
      </c>
    </row>
    <row r="1132" spans="1:3" ht="18.600000000000001">
      <c r="A1132" s="92" t="s">
        <v>4729</v>
      </c>
      <c r="B1132" s="92" t="s">
        <v>1749</v>
      </c>
      <c r="C1132" s="93" t="s">
        <v>1750</v>
      </c>
    </row>
    <row r="1133" spans="1:3" ht="18.600000000000001">
      <c r="A1133" s="92" t="s">
        <v>4719</v>
      </c>
      <c r="B1133" s="92" t="s">
        <v>1751</v>
      </c>
      <c r="C1133" s="93" t="s">
        <v>1752</v>
      </c>
    </row>
    <row r="1134" spans="1:3" ht="18.600000000000001">
      <c r="A1134" s="92" t="s">
        <v>4730</v>
      </c>
      <c r="B1134" s="92" t="s">
        <v>1753</v>
      </c>
      <c r="C1134" s="93" t="s">
        <v>1754</v>
      </c>
    </row>
    <row r="1135" spans="1:3" ht="18.600000000000001">
      <c r="A1135" s="92" t="s">
        <v>4731</v>
      </c>
      <c r="B1135" s="92" t="s">
        <v>1755</v>
      </c>
      <c r="C1135" s="93" t="s">
        <v>1756</v>
      </c>
    </row>
    <row r="1136" spans="1:3" ht="18.600000000000001">
      <c r="A1136" s="92" t="s">
        <v>4732</v>
      </c>
      <c r="B1136" s="92" t="s">
        <v>1757</v>
      </c>
      <c r="C1136" s="93" t="s">
        <v>1758</v>
      </c>
    </row>
    <row r="1137" spans="1:3" ht="18.600000000000001">
      <c r="A1137" s="92" t="s">
        <v>4733</v>
      </c>
      <c r="B1137" s="92" t="s">
        <v>1759</v>
      </c>
      <c r="C1137" s="93" t="s">
        <v>1760</v>
      </c>
    </row>
    <row r="1138" spans="1:3" ht="18.600000000000001">
      <c r="A1138" s="92" t="s">
        <v>4734</v>
      </c>
      <c r="B1138" s="92" t="s">
        <v>1761</v>
      </c>
      <c r="C1138" s="93" t="s">
        <v>1762</v>
      </c>
    </row>
    <row r="1139" spans="1:3" ht="18.600000000000001">
      <c r="A1139" s="92" t="s">
        <v>4735</v>
      </c>
      <c r="B1139" s="92" t="s">
        <v>1761</v>
      </c>
      <c r="C1139" s="93" t="s">
        <v>1763</v>
      </c>
    </row>
    <row r="1140" spans="1:3" ht="18.600000000000001">
      <c r="A1140" s="92" t="s">
        <v>4736</v>
      </c>
      <c r="B1140" s="92" t="s">
        <v>1764</v>
      </c>
      <c r="C1140" s="93" t="s">
        <v>1765</v>
      </c>
    </row>
    <row r="1141" spans="1:3" ht="18.600000000000001">
      <c r="A1141" s="92" t="s">
        <v>4737</v>
      </c>
      <c r="B1141" s="92" t="s">
        <v>1766</v>
      </c>
      <c r="C1141" s="93" t="s">
        <v>1767</v>
      </c>
    </row>
    <row r="1142" spans="1:3" ht="18.600000000000001">
      <c r="A1142" s="92" t="s">
        <v>4738</v>
      </c>
      <c r="B1142" s="92" t="s">
        <v>1768</v>
      </c>
      <c r="C1142" s="93" t="s">
        <v>1769</v>
      </c>
    </row>
    <row r="1143" spans="1:3" ht="18.600000000000001">
      <c r="A1143" s="92" t="s">
        <v>4739</v>
      </c>
      <c r="B1143" s="92" t="s">
        <v>1770</v>
      </c>
      <c r="C1143" s="93" t="s">
        <v>1771</v>
      </c>
    </row>
    <row r="1144" spans="1:3" ht="18.600000000000001">
      <c r="A1144" s="92" t="s">
        <v>4740</v>
      </c>
      <c r="B1144" s="92" t="s">
        <v>1772</v>
      </c>
      <c r="C1144" s="93" t="s">
        <v>1773</v>
      </c>
    </row>
    <row r="1145" spans="1:3" ht="18.600000000000001">
      <c r="A1145" s="92" t="s">
        <v>4741</v>
      </c>
      <c r="B1145" s="92" t="s">
        <v>1644</v>
      </c>
      <c r="C1145" s="93" t="s">
        <v>1774</v>
      </c>
    </row>
    <row r="1146" spans="1:3" ht="18.600000000000001">
      <c r="A1146" s="92" t="s">
        <v>4742</v>
      </c>
      <c r="B1146" s="92" t="s">
        <v>1775</v>
      </c>
      <c r="C1146" s="93" t="s">
        <v>1776</v>
      </c>
    </row>
    <row r="1147" spans="1:3" ht="18.600000000000001">
      <c r="A1147" s="92" t="s">
        <v>4743</v>
      </c>
      <c r="B1147" s="92" t="s">
        <v>1777</v>
      </c>
      <c r="C1147" s="93" t="s">
        <v>1778</v>
      </c>
    </row>
    <row r="1148" spans="1:3" ht="18.600000000000001">
      <c r="A1148" s="92" t="s">
        <v>4744</v>
      </c>
      <c r="B1148" s="92" t="s">
        <v>1779</v>
      </c>
      <c r="C1148" s="93" t="s">
        <v>1780</v>
      </c>
    </row>
    <row r="1149" spans="1:3" ht="30">
      <c r="A1149" s="92" t="s">
        <v>4745</v>
      </c>
      <c r="B1149" s="92" t="s">
        <v>1781</v>
      </c>
      <c r="C1149" s="93" t="s">
        <v>1782</v>
      </c>
    </row>
    <row r="1150" spans="1:3" ht="18.600000000000001">
      <c r="A1150" s="92" t="s">
        <v>4746</v>
      </c>
      <c r="B1150" s="92" t="s">
        <v>1783</v>
      </c>
      <c r="C1150" s="94">
        <v>673698</v>
      </c>
    </row>
    <row r="1151" spans="1:3" ht="18.600000000000001">
      <c r="A1151" s="92" t="s">
        <v>4747</v>
      </c>
      <c r="B1151" s="92" t="s">
        <v>1784</v>
      </c>
      <c r="C1151" s="93" t="s">
        <v>1785</v>
      </c>
    </row>
    <row r="1152" spans="1:3" ht="18.600000000000001">
      <c r="A1152" s="92" t="s">
        <v>4748</v>
      </c>
      <c r="B1152" s="92" t="s">
        <v>1786</v>
      </c>
      <c r="C1152" s="93" t="s">
        <v>1787</v>
      </c>
    </row>
    <row r="1153" spans="1:3" ht="18.600000000000001">
      <c r="A1153" s="92" t="s">
        <v>4749</v>
      </c>
      <c r="B1153" s="92" t="s">
        <v>1788</v>
      </c>
      <c r="C1153" s="93" t="s">
        <v>1789</v>
      </c>
    </row>
    <row r="1154" spans="1:3" ht="18.600000000000001">
      <c r="A1154" s="92" t="s">
        <v>4750</v>
      </c>
      <c r="B1154" s="92" t="s">
        <v>1790</v>
      </c>
      <c r="C1154" s="93" t="s">
        <v>1791</v>
      </c>
    </row>
    <row r="1155" spans="1:3" ht="18.600000000000001">
      <c r="A1155" s="92" t="s">
        <v>4751</v>
      </c>
      <c r="B1155" s="92" t="s">
        <v>1792</v>
      </c>
      <c r="C1155" s="93" t="s">
        <v>1793</v>
      </c>
    </row>
    <row r="1156" spans="1:3" ht="18.600000000000001">
      <c r="A1156" s="92" t="s">
        <v>4752</v>
      </c>
      <c r="B1156" s="92" t="s">
        <v>1794</v>
      </c>
      <c r="C1156" s="93" t="s">
        <v>1795</v>
      </c>
    </row>
    <row r="1157" spans="1:3" ht="18.600000000000001">
      <c r="A1157" s="92" t="s">
        <v>4753</v>
      </c>
      <c r="B1157" s="92" t="s">
        <v>1796</v>
      </c>
      <c r="C1157" s="93" t="s">
        <v>1797</v>
      </c>
    </row>
    <row r="1158" spans="1:3" ht="18.600000000000001">
      <c r="A1158" s="92" t="s">
        <v>4754</v>
      </c>
      <c r="B1158" s="92" t="s">
        <v>1690</v>
      </c>
      <c r="C1158" s="93" t="s">
        <v>1798</v>
      </c>
    </row>
    <row r="1159" spans="1:3" ht="18.600000000000001">
      <c r="A1159" s="92" t="s">
        <v>4755</v>
      </c>
      <c r="B1159" s="92" t="s">
        <v>1799</v>
      </c>
      <c r="C1159" s="93" t="s">
        <v>1800</v>
      </c>
    </row>
    <row r="1160" spans="1:3" ht="18.600000000000001">
      <c r="A1160" s="92" t="s">
        <v>4756</v>
      </c>
      <c r="B1160" s="92" t="s">
        <v>1801</v>
      </c>
      <c r="C1160" s="93" t="s">
        <v>1802</v>
      </c>
    </row>
    <row r="1161" spans="1:3" ht="18.600000000000001">
      <c r="A1161" s="92" t="s">
        <v>4757</v>
      </c>
      <c r="B1161" s="92" t="s">
        <v>1803</v>
      </c>
      <c r="C1161" s="93" t="s">
        <v>1804</v>
      </c>
    </row>
    <row r="1162" spans="1:3" ht="18.600000000000001">
      <c r="A1162" s="92" t="s">
        <v>4758</v>
      </c>
      <c r="B1162" s="92" t="s">
        <v>1805</v>
      </c>
      <c r="C1162" s="93"/>
    </row>
    <row r="1163" spans="1:3" ht="18.600000000000001">
      <c r="A1163" s="92" t="s">
        <v>4759</v>
      </c>
      <c r="B1163" s="92" t="s">
        <v>1806</v>
      </c>
      <c r="C1163" s="93" t="s">
        <v>1807</v>
      </c>
    </row>
    <row r="1164" spans="1:3" ht="18.600000000000001">
      <c r="A1164" s="92" t="s">
        <v>4760</v>
      </c>
      <c r="B1164" s="92" t="s">
        <v>1808</v>
      </c>
      <c r="C1164" s="93" t="s">
        <v>1809</v>
      </c>
    </row>
    <row r="1165" spans="1:3" ht="18.600000000000001">
      <c r="A1165" s="92" t="s">
        <v>4761</v>
      </c>
      <c r="B1165" s="92" t="s">
        <v>1810</v>
      </c>
      <c r="C1165" s="93" t="s">
        <v>1811</v>
      </c>
    </row>
    <row r="1166" spans="1:3" ht="18.600000000000001">
      <c r="A1166" s="92" t="s">
        <v>4762</v>
      </c>
      <c r="B1166" s="92" t="s">
        <v>1812</v>
      </c>
      <c r="C1166" s="93" t="s">
        <v>1813</v>
      </c>
    </row>
    <row r="1167" spans="1:3" ht="18.600000000000001">
      <c r="A1167" s="92" t="s">
        <v>4763</v>
      </c>
      <c r="B1167" s="92" t="s">
        <v>1814</v>
      </c>
      <c r="C1167" s="93" t="s">
        <v>1815</v>
      </c>
    </row>
    <row r="1168" spans="1:3" ht="30">
      <c r="A1168" s="92" t="s">
        <v>4764</v>
      </c>
      <c r="B1168" s="92" t="s">
        <v>1816</v>
      </c>
      <c r="C1168" s="93" t="s">
        <v>1817</v>
      </c>
    </row>
    <row r="1169" spans="1:3" ht="18.600000000000001">
      <c r="A1169" s="92" t="s">
        <v>4765</v>
      </c>
      <c r="B1169" s="92" t="s">
        <v>1818</v>
      </c>
      <c r="C1169" s="93" t="s">
        <v>1819</v>
      </c>
    </row>
    <row r="1170" spans="1:3" ht="18.600000000000001">
      <c r="A1170" s="92" t="s">
        <v>4765</v>
      </c>
      <c r="B1170" s="92" t="s">
        <v>1820</v>
      </c>
      <c r="C1170" s="93" t="s">
        <v>1821</v>
      </c>
    </row>
    <row r="1171" spans="1:3" ht="18.600000000000001">
      <c r="A1171" s="92" t="s">
        <v>4765</v>
      </c>
      <c r="B1171" s="92" t="s">
        <v>1820</v>
      </c>
      <c r="C1171" s="93" t="s">
        <v>1822</v>
      </c>
    </row>
    <row r="1172" spans="1:3" ht="18.600000000000001">
      <c r="A1172" s="92" t="s">
        <v>4766</v>
      </c>
      <c r="B1172" s="92" t="s">
        <v>1823</v>
      </c>
      <c r="C1172" s="93" t="s">
        <v>1824</v>
      </c>
    </row>
    <row r="1173" spans="1:3" ht="18.600000000000001">
      <c r="A1173" s="92" t="s">
        <v>4767</v>
      </c>
      <c r="B1173" s="92" t="s">
        <v>1825</v>
      </c>
      <c r="C1173" s="93" t="s">
        <v>1826</v>
      </c>
    </row>
    <row r="1174" spans="1:3" ht="18.600000000000001">
      <c r="A1174" s="92" t="s">
        <v>4768</v>
      </c>
      <c r="B1174" s="92" t="s">
        <v>1827</v>
      </c>
      <c r="C1174" s="93" t="s">
        <v>1828</v>
      </c>
    </row>
    <row r="1175" spans="1:3" ht="18.600000000000001">
      <c r="A1175" s="92" t="s">
        <v>4769</v>
      </c>
      <c r="B1175" s="92" t="s">
        <v>1829</v>
      </c>
      <c r="C1175" s="93" t="s">
        <v>1830</v>
      </c>
    </row>
    <row r="1176" spans="1:3" ht="18.600000000000001">
      <c r="A1176" s="92" t="s">
        <v>4770</v>
      </c>
      <c r="B1176" s="92" t="s">
        <v>1831</v>
      </c>
      <c r="C1176" s="93" t="s">
        <v>1832</v>
      </c>
    </row>
    <row r="1177" spans="1:3" ht="18.600000000000001">
      <c r="A1177" s="92" t="s">
        <v>4771</v>
      </c>
      <c r="B1177" s="92" t="s">
        <v>1833</v>
      </c>
      <c r="C1177" s="93" t="s">
        <v>1834</v>
      </c>
    </row>
    <row r="1178" spans="1:3" ht="18.600000000000001">
      <c r="A1178" s="92" t="s">
        <v>4772</v>
      </c>
      <c r="B1178" s="92" t="s">
        <v>1835</v>
      </c>
      <c r="C1178" s="93" t="s">
        <v>1836</v>
      </c>
    </row>
    <row r="1179" spans="1:3" ht="18.600000000000001">
      <c r="A1179" s="92" t="s">
        <v>4773</v>
      </c>
      <c r="B1179" s="92" t="s">
        <v>1837</v>
      </c>
      <c r="C1179" s="93" t="s">
        <v>1838</v>
      </c>
    </row>
    <row r="1180" spans="1:3" ht="18.600000000000001">
      <c r="A1180" s="92" t="s">
        <v>4774</v>
      </c>
      <c r="B1180" s="92" t="s">
        <v>1839</v>
      </c>
      <c r="C1180" s="93" t="s">
        <v>1840</v>
      </c>
    </row>
    <row r="1181" spans="1:3" ht="18.600000000000001">
      <c r="A1181" s="92" t="s">
        <v>4775</v>
      </c>
      <c r="B1181" s="92" t="s">
        <v>1841</v>
      </c>
      <c r="C1181" s="93" t="s">
        <v>1842</v>
      </c>
    </row>
    <row r="1182" spans="1:3" ht="18.600000000000001">
      <c r="A1182" s="92" t="s">
        <v>4776</v>
      </c>
      <c r="B1182" s="92" t="s">
        <v>1843</v>
      </c>
      <c r="C1182" s="93" t="s">
        <v>1844</v>
      </c>
    </row>
    <row r="1183" spans="1:3" ht="18.600000000000001">
      <c r="A1183" s="92" t="s">
        <v>4777</v>
      </c>
      <c r="B1183" s="92" t="s">
        <v>1845</v>
      </c>
      <c r="C1183" s="93" t="s">
        <v>1846</v>
      </c>
    </row>
    <row r="1184" spans="1:3" ht="18.600000000000001">
      <c r="A1184" s="92" t="s">
        <v>4778</v>
      </c>
      <c r="B1184" s="92" t="s">
        <v>1847</v>
      </c>
      <c r="C1184" s="93" t="s">
        <v>1848</v>
      </c>
    </row>
    <row r="1185" spans="1:3" ht="18.600000000000001">
      <c r="A1185" s="92" t="s">
        <v>4779</v>
      </c>
      <c r="B1185" s="92" t="s">
        <v>1747</v>
      </c>
      <c r="C1185" s="93" t="s">
        <v>1849</v>
      </c>
    </row>
    <row r="1186" spans="1:3" ht="18.600000000000001">
      <c r="A1186" s="92" t="s">
        <v>4780</v>
      </c>
      <c r="B1186" s="92" t="s">
        <v>1850</v>
      </c>
      <c r="C1186" s="93" t="s">
        <v>1851</v>
      </c>
    </row>
    <row r="1187" spans="1:3" ht="18.600000000000001">
      <c r="A1187" s="92" t="s">
        <v>4781</v>
      </c>
      <c r="B1187" s="92" t="s">
        <v>1852</v>
      </c>
      <c r="C1187" s="93" t="s">
        <v>1853</v>
      </c>
    </row>
    <row r="1188" spans="1:3" ht="18.600000000000001">
      <c r="A1188" s="92" t="s">
        <v>4782</v>
      </c>
      <c r="B1188" s="92" t="s">
        <v>1854</v>
      </c>
      <c r="C1188" s="93" t="s">
        <v>1855</v>
      </c>
    </row>
    <row r="1189" spans="1:3" ht="18.600000000000001">
      <c r="A1189" s="92" t="s">
        <v>4783</v>
      </c>
      <c r="B1189" s="92" t="s">
        <v>1856</v>
      </c>
      <c r="C1189" s="93" t="s">
        <v>1857</v>
      </c>
    </row>
    <row r="1190" spans="1:3" ht="18.600000000000001">
      <c r="A1190" s="92" t="s">
        <v>4784</v>
      </c>
      <c r="B1190" s="92" t="s">
        <v>1858</v>
      </c>
      <c r="C1190" s="93" t="s">
        <v>1859</v>
      </c>
    </row>
    <row r="1191" spans="1:3" ht="18.600000000000001">
      <c r="A1191" s="92" t="s">
        <v>4785</v>
      </c>
      <c r="B1191" s="92" t="s">
        <v>1860</v>
      </c>
      <c r="C1191" s="93" t="s">
        <v>1861</v>
      </c>
    </row>
    <row r="1192" spans="1:3" ht="18.600000000000001">
      <c r="A1192" s="92" t="s">
        <v>4786</v>
      </c>
      <c r="B1192" s="92" t="s">
        <v>1862</v>
      </c>
      <c r="C1192" s="93" t="s">
        <v>1863</v>
      </c>
    </row>
    <row r="1193" spans="1:3" ht="18.600000000000001">
      <c r="A1193" s="92" t="s">
        <v>4787</v>
      </c>
      <c r="B1193" s="92" t="s">
        <v>1864</v>
      </c>
      <c r="C1193" s="93" t="s">
        <v>1865</v>
      </c>
    </row>
    <row r="1194" spans="1:3" ht="18.600000000000001">
      <c r="A1194" s="92" t="s">
        <v>4788</v>
      </c>
      <c r="B1194" s="92" t="s">
        <v>1866</v>
      </c>
      <c r="C1194" s="93" t="s">
        <v>1867</v>
      </c>
    </row>
    <row r="1195" spans="1:3" ht="30">
      <c r="A1195" s="92" t="s">
        <v>4789</v>
      </c>
      <c r="B1195" s="92" t="s">
        <v>1868</v>
      </c>
      <c r="C1195" s="93" t="s">
        <v>1869</v>
      </c>
    </row>
    <row r="1196" spans="1:3" ht="30">
      <c r="A1196" s="92" t="s">
        <v>4790</v>
      </c>
      <c r="B1196" s="92" t="s">
        <v>1870</v>
      </c>
      <c r="C1196" s="93" t="s">
        <v>1871</v>
      </c>
    </row>
    <row r="1197" spans="1:3" ht="18.600000000000001">
      <c r="A1197" s="92" t="s">
        <v>4791</v>
      </c>
      <c r="B1197" s="92" t="s">
        <v>1872</v>
      </c>
      <c r="C1197" s="93" t="s">
        <v>1873</v>
      </c>
    </row>
    <row r="1198" spans="1:3" ht="18.600000000000001">
      <c r="A1198" s="92" t="s">
        <v>4792</v>
      </c>
      <c r="B1198" s="92" t="s">
        <v>1874</v>
      </c>
      <c r="C1198" s="93" t="s">
        <v>1875</v>
      </c>
    </row>
    <row r="1199" spans="1:3" ht="30">
      <c r="A1199" s="92" t="s">
        <v>4793</v>
      </c>
      <c r="B1199" s="92" t="s">
        <v>1876</v>
      </c>
      <c r="C1199" s="93" t="s">
        <v>1877</v>
      </c>
    </row>
    <row r="1200" spans="1:3" ht="30">
      <c r="A1200" s="92" t="s">
        <v>4794</v>
      </c>
      <c r="B1200" s="92" t="s">
        <v>1878</v>
      </c>
      <c r="C1200" s="94">
        <v>1795870</v>
      </c>
    </row>
    <row r="1201" spans="1:3" ht="18.600000000000001">
      <c r="A1201" s="92" t="s">
        <v>4795</v>
      </c>
      <c r="B1201" s="92" t="s">
        <v>1879</v>
      </c>
      <c r="C1201" s="93" t="s">
        <v>1880</v>
      </c>
    </row>
    <row r="1202" spans="1:3" ht="18.600000000000001">
      <c r="A1202" s="92" t="s">
        <v>4796</v>
      </c>
      <c r="B1202" s="92" t="s">
        <v>1881</v>
      </c>
      <c r="C1202" s="93" t="s">
        <v>1882</v>
      </c>
    </row>
    <row r="1203" spans="1:3" ht="18.600000000000001">
      <c r="A1203" s="92" t="s">
        <v>4797</v>
      </c>
      <c r="B1203" s="92" t="s">
        <v>1883</v>
      </c>
      <c r="C1203" s="93" t="s">
        <v>1884</v>
      </c>
    </row>
    <row r="1204" spans="1:3" ht="18.600000000000001">
      <c r="A1204" s="92" t="s">
        <v>4798</v>
      </c>
      <c r="B1204" s="92" t="s">
        <v>1885</v>
      </c>
      <c r="C1204" s="93" t="s">
        <v>1886</v>
      </c>
    </row>
    <row r="1205" spans="1:3" ht="30">
      <c r="A1205" s="92" t="s">
        <v>4799</v>
      </c>
      <c r="B1205" s="92" t="s">
        <v>1887</v>
      </c>
      <c r="C1205" s="93" t="s">
        <v>1888</v>
      </c>
    </row>
    <row r="1206" spans="1:3" ht="18.600000000000001">
      <c r="A1206" s="92" t="s">
        <v>4800</v>
      </c>
      <c r="B1206" s="92" t="s">
        <v>1889</v>
      </c>
      <c r="C1206" s="93" t="s">
        <v>1890</v>
      </c>
    </row>
    <row r="1207" spans="1:3" ht="18.600000000000001">
      <c r="A1207" s="92" t="s">
        <v>4801</v>
      </c>
      <c r="B1207" s="92" t="s">
        <v>1891</v>
      </c>
      <c r="C1207" s="93" t="s">
        <v>1892</v>
      </c>
    </row>
    <row r="1208" spans="1:3" ht="18.600000000000001">
      <c r="A1208" s="92" t="s">
        <v>4802</v>
      </c>
      <c r="B1208" s="92" t="s">
        <v>1893</v>
      </c>
      <c r="C1208" s="93" t="s">
        <v>1894</v>
      </c>
    </row>
    <row r="1209" spans="1:3" ht="18.600000000000001">
      <c r="A1209" s="92" t="s">
        <v>4803</v>
      </c>
      <c r="B1209" s="92" t="s">
        <v>1895</v>
      </c>
      <c r="C1209" s="93" t="s">
        <v>1896</v>
      </c>
    </row>
    <row r="1210" spans="1:3" ht="18.600000000000001">
      <c r="A1210" s="92" t="s">
        <v>4804</v>
      </c>
      <c r="B1210" s="92" t="s">
        <v>1897</v>
      </c>
      <c r="C1210" s="93" t="s">
        <v>1898</v>
      </c>
    </row>
    <row r="1211" spans="1:3" ht="18.600000000000001">
      <c r="A1211" s="92" t="s">
        <v>4805</v>
      </c>
      <c r="B1211" s="92" t="s">
        <v>1899</v>
      </c>
      <c r="C1211" s="93" t="s">
        <v>1900</v>
      </c>
    </row>
    <row r="1212" spans="1:3" ht="18.600000000000001">
      <c r="A1212" s="92" t="s">
        <v>4806</v>
      </c>
      <c r="B1212" s="92" t="s">
        <v>1901</v>
      </c>
      <c r="C1212" s="93" t="s">
        <v>1902</v>
      </c>
    </row>
    <row r="1213" spans="1:3" ht="30">
      <c r="A1213" s="92" t="s">
        <v>4807</v>
      </c>
      <c r="B1213" s="92" t="s">
        <v>1903</v>
      </c>
      <c r="C1213" s="93" t="s">
        <v>1904</v>
      </c>
    </row>
    <row r="1214" spans="1:3" ht="18.600000000000001">
      <c r="A1214" s="92" t="s">
        <v>4808</v>
      </c>
      <c r="B1214" s="92" t="s">
        <v>1905</v>
      </c>
      <c r="C1214" s="93" t="s">
        <v>1906</v>
      </c>
    </row>
    <row r="1215" spans="1:3" ht="18.600000000000001">
      <c r="A1215" s="92" t="s">
        <v>4809</v>
      </c>
      <c r="B1215" s="92" t="s">
        <v>1907</v>
      </c>
      <c r="C1215" s="93" t="s">
        <v>1908</v>
      </c>
    </row>
    <row r="1216" spans="1:3" ht="18.600000000000001">
      <c r="A1216" s="92" t="s">
        <v>4810</v>
      </c>
      <c r="B1216" s="92" t="s">
        <v>1909</v>
      </c>
      <c r="C1216" s="93" t="s">
        <v>1910</v>
      </c>
    </row>
    <row r="1217" spans="1:3" ht="18.600000000000001">
      <c r="A1217" s="92" t="s">
        <v>4811</v>
      </c>
      <c r="B1217" s="92" t="s">
        <v>1911</v>
      </c>
      <c r="C1217" s="93" t="s">
        <v>1912</v>
      </c>
    </row>
    <row r="1218" spans="1:3" ht="18.600000000000001">
      <c r="A1218" s="92" t="s">
        <v>4812</v>
      </c>
      <c r="B1218" s="92" t="s">
        <v>1913</v>
      </c>
      <c r="C1218" s="93" t="s">
        <v>1914</v>
      </c>
    </row>
    <row r="1219" spans="1:3" ht="18.600000000000001">
      <c r="A1219" s="92" t="s">
        <v>4813</v>
      </c>
      <c r="B1219" s="92" t="s">
        <v>1915</v>
      </c>
      <c r="C1219" s="93" t="s">
        <v>1916</v>
      </c>
    </row>
    <row r="1220" spans="1:3" ht="18.600000000000001">
      <c r="A1220" s="92" t="s">
        <v>4814</v>
      </c>
      <c r="B1220" s="92" t="s">
        <v>1917</v>
      </c>
      <c r="C1220" s="93" t="s">
        <v>1918</v>
      </c>
    </row>
    <row r="1221" spans="1:3" ht="18.600000000000001">
      <c r="A1221" s="92" t="s">
        <v>4815</v>
      </c>
      <c r="B1221" s="92" t="s">
        <v>1919</v>
      </c>
      <c r="C1221" s="93" t="s">
        <v>1920</v>
      </c>
    </row>
    <row r="1222" spans="1:3" ht="18.600000000000001">
      <c r="A1222" s="92" t="s">
        <v>4816</v>
      </c>
      <c r="B1222" s="92" t="s">
        <v>1921</v>
      </c>
      <c r="C1222" s="93" t="s">
        <v>1922</v>
      </c>
    </row>
    <row r="1223" spans="1:3" ht="18.600000000000001">
      <c r="A1223" s="92" t="s">
        <v>4817</v>
      </c>
      <c r="B1223" s="92" t="s">
        <v>1923</v>
      </c>
      <c r="C1223" s="93" t="s">
        <v>1924</v>
      </c>
    </row>
    <row r="1224" spans="1:3" ht="18.600000000000001">
      <c r="A1224" s="92" t="s">
        <v>4818</v>
      </c>
      <c r="B1224" s="92" t="s">
        <v>1925</v>
      </c>
      <c r="C1224" s="93" t="s">
        <v>1926</v>
      </c>
    </row>
    <row r="1225" spans="1:3" ht="18.600000000000001">
      <c r="A1225" s="92" t="s">
        <v>4819</v>
      </c>
      <c r="B1225" s="92" t="s">
        <v>1927</v>
      </c>
      <c r="C1225" s="93" t="s">
        <v>1928</v>
      </c>
    </row>
    <row r="1226" spans="1:3" ht="18.600000000000001">
      <c r="A1226" s="92" t="s">
        <v>4820</v>
      </c>
      <c r="B1226" s="92" t="s">
        <v>1929</v>
      </c>
      <c r="C1226" s="93" t="s">
        <v>1930</v>
      </c>
    </row>
    <row r="1227" spans="1:3" ht="18.600000000000001">
      <c r="A1227" s="92" t="s">
        <v>4821</v>
      </c>
      <c r="B1227" s="92" t="s">
        <v>1931</v>
      </c>
      <c r="C1227" s="93" t="s">
        <v>1932</v>
      </c>
    </row>
    <row r="1228" spans="1:3" ht="18.600000000000001">
      <c r="A1228" s="92" t="s">
        <v>4822</v>
      </c>
      <c r="B1228" s="92" t="s">
        <v>1933</v>
      </c>
      <c r="C1228" s="93" t="s">
        <v>1934</v>
      </c>
    </row>
    <row r="1229" spans="1:3" ht="18.600000000000001">
      <c r="A1229" s="92" t="s">
        <v>4823</v>
      </c>
      <c r="B1229" s="92" t="s">
        <v>1935</v>
      </c>
      <c r="C1229" s="93" t="s">
        <v>1936</v>
      </c>
    </row>
    <row r="1230" spans="1:3" ht="18.600000000000001">
      <c r="A1230" s="92" t="s">
        <v>4824</v>
      </c>
      <c r="B1230" s="92" t="s">
        <v>1937</v>
      </c>
      <c r="C1230" s="93" t="s">
        <v>1938</v>
      </c>
    </row>
    <row r="1231" spans="1:3" ht="18.600000000000001">
      <c r="A1231" s="92" t="s">
        <v>4824</v>
      </c>
      <c r="B1231" s="92" t="s">
        <v>1775</v>
      </c>
      <c r="C1231" s="93" t="s">
        <v>1939</v>
      </c>
    </row>
    <row r="1232" spans="1:3" ht="18.600000000000001">
      <c r="A1232" s="92" t="s">
        <v>4825</v>
      </c>
      <c r="B1232" s="92" t="s">
        <v>1940</v>
      </c>
      <c r="C1232" s="93" t="s">
        <v>1941</v>
      </c>
    </row>
    <row r="1233" spans="1:3" ht="30">
      <c r="A1233" s="92" t="s">
        <v>4826</v>
      </c>
      <c r="B1233" s="92" t="s">
        <v>1942</v>
      </c>
      <c r="C1233" s="93" t="s">
        <v>1943</v>
      </c>
    </row>
    <row r="1234" spans="1:3" ht="30">
      <c r="A1234" s="92" t="s">
        <v>4827</v>
      </c>
      <c r="B1234" s="92" t="s">
        <v>1944</v>
      </c>
      <c r="C1234" s="93" t="s">
        <v>1945</v>
      </c>
    </row>
    <row r="1235" spans="1:3" ht="18.600000000000001">
      <c r="A1235" s="92" t="s">
        <v>4828</v>
      </c>
      <c r="B1235" s="92" t="s">
        <v>1946</v>
      </c>
      <c r="C1235" s="93" t="s">
        <v>1947</v>
      </c>
    </row>
    <row r="1236" spans="1:3" ht="18.600000000000001">
      <c r="A1236" s="92" t="s">
        <v>4829</v>
      </c>
      <c r="B1236" s="92" t="s">
        <v>1948</v>
      </c>
      <c r="C1236" s="93" t="s">
        <v>1949</v>
      </c>
    </row>
    <row r="1237" spans="1:3" ht="18.600000000000001">
      <c r="A1237" s="92" t="s">
        <v>4830</v>
      </c>
      <c r="B1237" s="92" t="s">
        <v>1950</v>
      </c>
      <c r="C1237" s="93" t="s">
        <v>1951</v>
      </c>
    </row>
    <row r="1238" spans="1:3" ht="30">
      <c r="A1238" s="92" t="s">
        <v>4831</v>
      </c>
      <c r="B1238" s="92" t="s">
        <v>1952</v>
      </c>
      <c r="C1238" s="93" t="s">
        <v>1953</v>
      </c>
    </row>
    <row r="1239" spans="1:3" ht="18.600000000000001">
      <c r="A1239" s="92" t="s">
        <v>4832</v>
      </c>
      <c r="B1239" s="92" t="s">
        <v>1954</v>
      </c>
      <c r="C1239" s="93" t="s">
        <v>1955</v>
      </c>
    </row>
    <row r="1240" spans="1:3" ht="18.600000000000001">
      <c r="A1240" s="92" t="s">
        <v>4833</v>
      </c>
      <c r="B1240" s="92" t="s">
        <v>1956</v>
      </c>
      <c r="C1240" s="93" t="s">
        <v>1957</v>
      </c>
    </row>
    <row r="1241" spans="1:3" ht="18.600000000000001">
      <c r="A1241" s="92" t="s">
        <v>4834</v>
      </c>
      <c r="B1241" s="92" t="s">
        <v>1958</v>
      </c>
      <c r="C1241" s="93" t="s">
        <v>1959</v>
      </c>
    </row>
    <row r="1242" spans="1:3" ht="18.600000000000001">
      <c r="A1242" s="92" t="s">
        <v>4835</v>
      </c>
      <c r="B1242" s="92" t="s">
        <v>1960</v>
      </c>
      <c r="C1242" s="93" t="s">
        <v>1961</v>
      </c>
    </row>
    <row r="1243" spans="1:3" ht="18.600000000000001">
      <c r="A1243" s="92" t="s">
        <v>4836</v>
      </c>
      <c r="B1243" s="92" t="s">
        <v>1962</v>
      </c>
      <c r="C1243" s="93" t="s">
        <v>1963</v>
      </c>
    </row>
    <row r="1244" spans="1:3" ht="18.600000000000001">
      <c r="A1244" s="92" t="s">
        <v>4837</v>
      </c>
      <c r="B1244" s="92" t="s">
        <v>1964</v>
      </c>
      <c r="C1244" s="93" t="s">
        <v>1965</v>
      </c>
    </row>
    <row r="1245" spans="1:3" ht="18.600000000000001">
      <c r="A1245" s="92" t="s">
        <v>4838</v>
      </c>
      <c r="B1245" s="92" t="s">
        <v>1966</v>
      </c>
      <c r="C1245" s="93" t="s">
        <v>1967</v>
      </c>
    </row>
    <row r="1246" spans="1:3" ht="18.600000000000001">
      <c r="A1246" s="92" t="s">
        <v>4839</v>
      </c>
      <c r="B1246" s="92" t="s">
        <v>1968</v>
      </c>
      <c r="C1246" s="93" t="s">
        <v>1969</v>
      </c>
    </row>
    <row r="1247" spans="1:3" ht="18.600000000000001">
      <c r="A1247" s="92" t="s">
        <v>4840</v>
      </c>
      <c r="B1247" s="92" t="s">
        <v>1970</v>
      </c>
      <c r="C1247" s="93" t="s">
        <v>1971</v>
      </c>
    </row>
    <row r="1248" spans="1:3" ht="30">
      <c r="A1248" s="92" t="s">
        <v>4841</v>
      </c>
      <c r="B1248" s="92" t="s">
        <v>1972</v>
      </c>
      <c r="C1248" s="93" t="s">
        <v>1973</v>
      </c>
    </row>
    <row r="1249" spans="1:3" ht="18.600000000000001">
      <c r="A1249" s="92" t="s">
        <v>4842</v>
      </c>
      <c r="B1249" s="92" t="s">
        <v>1974</v>
      </c>
      <c r="C1249" s="93" t="s">
        <v>1975</v>
      </c>
    </row>
    <row r="1250" spans="1:3" ht="18.600000000000001">
      <c r="A1250" s="92" t="s">
        <v>4843</v>
      </c>
      <c r="B1250" s="92" t="s">
        <v>1976</v>
      </c>
      <c r="C1250" s="93" t="s">
        <v>1977</v>
      </c>
    </row>
    <row r="1251" spans="1:3" ht="18.600000000000001">
      <c r="A1251" s="92" t="s">
        <v>4844</v>
      </c>
      <c r="B1251" s="92" t="s">
        <v>1978</v>
      </c>
      <c r="C1251" s="93" t="s">
        <v>1979</v>
      </c>
    </row>
    <row r="1252" spans="1:3" ht="18.600000000000001">
      <c r="A1252" s="92" t="s">
        <v>4845</v>
      </c>
      <c r="B1252" s="92" t="s">
        <v>1732</v>
      </c>
      <c r="C1252" s="93" t="s">
        <v>1980</v>
      </c>
    </row>
    <row r="1253" spans="1:3" ht="18.600000000000001">
      <c r="A1253" s="92" t="s">
        <v>4846</v>
      </c>
      <c r="B1253" s="92" t="s">
        <v>1981</v>
      </c>
      <c r="C1253" s="93" t="s">
        <v>1982</v>
      </c>
    </row>
    <row r="1254" spans="1:3" ht="18.600000000000001">
      <c r="A1254" s="92" t="s">
        <v>4847</v>
      </c>
      <c r="B1254" s="92" t="s">
        <v>1983</v>
      </c>
      <c r="C1254" s="93" t="s">
        <v>1984</v>
      </c>
    </row>
    <row r="1255" spans="1:3" ht="18.600000000000001">
      <c r="A1255" s="92" t="s">
        <v>4848</v>
      </c>
      <c r="B1255" s="92" t="s">
        <v>1985</v>
      </c>
      <c r="C1255" s="93" t="s">
        <v>1986</v>
      </c>
    </row>
    <row r="1256" spans="1:3" ht="18.600000000000001">
      <c r="A1256" s="92" t="s">
        <v>4849</v>
      </c>
      <c r="B1256" s="92" t="s">
        <v>1987</v>
      </c>
      <c r="C1256" s="93" t="s">
        <v>1988</v>
      </c>
    </row>
    <row r="1257" spans="1:3" ht="18.600000000000001">
      <c r="A1257" s="92" t="s">
        <v>4850</v>
      </c>
      <c r="B1257" s="92" t="s">
        <v>1989</v>
      </c>
      <c r="C1257" s="93" t="s">
        <v>1990</v>
      </c>
    </row>
    <row r="1258" spans="1:3" ht="18.600000000000001">
      <c r="A1258" s="92" t="s">
        <v>4851</v>
      </c>
      <c r="B1258" s="92" t="s">
        <v>1991</v>
      </c>
      <c r="C1258" s="93" t="s">
        <v>1992</v>
      </c>
    </row>
    <row r="1259" spans="1:3" ht="30">
      <c r="A1259" s="92" t="s">
        <v>4852</v>
      </c>
      <c r="B1259" s="92" t="s">
        <v>1993</v>
      </c>
      <c r="C1259" s="93" t="s">
        <v>1994</v>
      </c>
    </row>
    <row r="1260" spans="1:3" ht="18.600000000000001">
      <c r="A1260" s="92" t="s">
        <v>4853</v>
      </c>
      <c r="B1260" s="92" t="s">
        <v>1995</v>
      </c>
      <c r="C1260" s="93" t="s">
        <v>1996</v>
      </c>
    </row>
    <row r="1261" spans="1:3" ht="18.600000000000001">
      <c r="A1261" s="92" t="s">
        <v>4854</v>
      </c>
      <c r="B1261" s="92" t="s">
        <v>1997</v>
      </c>
      <c r="C1261" s="93" t="s">
        <v>1998</v>
      </c>
    </row>
    <row r="1262" spans="1:3" ht="18.600000000000001">
      <c r="A1262" s="92" t="s">
        <v>4855</v>
      </c>
      <c r="B1262" s="92" t="s">
        <v>1999</v>
      </c>
      <c r="C1262" s="93" t="s">
        <v>2000</v>
      </c>
    </row>
    <row r="1263" spans="1:3" ht="18.600000000000001">
      <c r="A1263" s="92" t="s">
        <v>4856</v>
      </c>
      <c r="B1263" s="92" t="s">
        <v>2001</v>
      </c>
      <c r="C1263" s="93" t="s">
        <v>2002</v>
      </c>
    </row>
    <row r="1264" spans="1:3" ht="18.600000000000001">
      <c r="A1264" s="92" t="s">
        <v>4857</v>
      </c>
      <c r="B1264" s="92" t="s">
        <v>2003</v>
      </c>
      <c r="C1264" s="93" t="s">
        <v>2004</v>
      </c>
    </row>
    <row r="1265" spans="1:3" ht="18.600000000000001">
      <c r="A1265" s="92" t="s">
        <v>4858</v>
      </c>
      <c r="B1265" s="92" t="s">
        <v>2005</v>
      </c>
      <c r="C1265" s="93" t="s">
        <v>2006</v>
      </c>
    </row>
    <row r="1266" spans="1:3" ht="18.600000000000001">
      <c r="A1266" s="92" t="s">
        <v>4859</v>
      </c>
      <c r="B1266" s="92" t="s">
        <v>2007</v>
      </c>
      <c r="C1266" s="93" t="s">
        <v>2008</v>
      </c>
    </row>
    <row r="1267" spans="1:3" ht="18.600000000000001">
      <c r="A1267" s="92" t="s">
        <v>4860</v>
      </c>
      <c r="B1267" s="92" t="s">
        <v>2009</v>
      </c>
      <c r="C1267" s="93" t="s">
        <v>2010</v>
      </c>
    </row>
    <row r="1268" spans="1:3" ht="18.600000000000001">
      <c r="A1268" s="92" t="s">
        <v>4861</v>
      </c>
      <c r="B1268" s="92" t="s">
        <v>2011</v>
      </c>
      <c r="C1268" s="93" t="s">
        <v>2012</v>
      </c>
    </row>
    <row r="1269" spans="1:3" ht="18.600000000000001">
      <c r="A1269" s="92" t="s">
        <v>4862</v>
      </c>
      <c r="B1269" s="92" t="s">
        <v>2013</v>
      </c>
      <c r="C1269" s="93" t="s">
        <v>2014</v>
      </c>
    </row>
    <row r="1270" spans="1:3" ht="30">
      <c r="A1270" s="92" t="s">
        <v>4863</v>
      </c>
      <c r="B1270" s="92" t="s">
        <v>2015</v>
      </c>
      <c r="C1270" s="93" t="s">
        <v>2016</v>
      </c>
    </row>
    <row r="1271" spans="1:3" ht="18.600000000000001">
      <c r="A1271" s="92" t="s">
        <v>4864</v>
      </c>
      <c r="B1271" s="92" t="s">
        <v>2017</v>
      </c>
      <c r="C1271" s="93" t="s">
        <v>2018</v>
      </c>
    </row>
    <row r="1272" spans="1:3" ht="18.600000000000001">
      <c r="A1272" s="92" t="s">
        <v>4865</v>
      </c>
      <c r="B1272" s="92" t="s">
        <v>2019</v>
      </c>
      <c r="C1272" s="93" t="s">
        <v>2020</v>
      </c>
    </row>
    <row r="1273" spans="1:3" ht="18.600000000000001">
      <c r="A1273" s="92" t="s">
        <v>4866</v>
      </c>
      <c r="B1273" s="92" t="s">
        <v>2021</v>
      </c>
      <c r="C1273" s="93" t="s">
        <v>2022</v>
      </c>
    </row>
    <row r="1274" spans="1:3" ht="18.600000000000001">
      <c r="A1274" s="92" t="s">
        <v>4867</v>
      </c>
      <c r="B1274" s="92" t="s">
        <v>2023</v>
      </c>
      <c r="C1274" s="93" t="s">
        <v>2024</v>
      </c>
    </row>
    <row r="1275" spans="1:3" ht="18.600000000000001">
      <c r="A1275" s="92" t="s">
        <v>4868</v>
      </c>
      <c r="B1275" s="92" t="s">
        <v>2025</v>
      </c>
      <c r="C1275" s="93" t="s">
        <v>2026</v>
      </c>
    </row>
    <row r="1276" spans="1:3" ht="18.600000000000001">
      <c r="A1276" s="92" t="s">
        <v>4869</v>
      </c>
      <c r="B1276" s="92" t="s">
        <v>2027</v>
      </c>
      <c r="C1276" s="93" t="s">
        <v>2028</v>
      </c>
    </row>
    <row r="1277" spans="1:3" ht="18.600000000000001">
      <c r="A1277" s="92" t="s">
        <v>4870</v>
      </c>
      <c r="B1277" s="92" t="s">
        <v>2029</v>
      </c>
      <c r="C1277" s="93" t="s">
        <v>2030</v>
      </c>
    </row>
    <row r="1278" spans="1:3" ht="18.600000000000001">
      <c r="A1278" s="92" t="s">
        <v>4871</v>
      </c>
      <c r="B1278" s="92" t="s">
        <v>2031</v>
      </c>
      <c r="C1278" s="93" t="s">
        <v>2032</v>
      </c>
    </row>
    <row r="1279" spans="1:3" ht="18.600000000000001">
      <c r="A1279" s="92" t="s">
        <v>4872</v>
      </c>
      <c r="B1279" s="92" t="s">
        <v>2033</v>
      </c>
      <c r="C1279" s="93" t="s">
        <v>2034</v>
      </c>
    </row>
    <row r="1280" spans="1:3" ht="18.600000000000001">
      <c r="A1280" s="92" t="s">
        <v>4873</v>
      </c>
      <c r="B1280" s="92" t="s">
        <v>2035</v>
      </c>
      <c r="C1280" s="93" t="s">
        <v>2036</v>
      </c>
    </row>
    <row r="1281" spans="1:3" ht="18.600000000000001">
      <c r="A1281" s="92" t="s">
        <v>4874</v>
      </c>
      <c r="B1281" s="92" t="s">
        <v>2037</v>
      </c>
      <c r="C1281" s="93" t="s">
        <v>2038</v>
      </c>
    </row>
    <row r="1282" spans="1:3" ht="18.600000000000001">
      <c r="A1282" s="92" t="s">
        <v>4875</v>
      </c>
      <c r="B1282" s="92" t="s">
        <v>2039</v>
      </c>
      <c r="C1282" s="93" t="s">
        <v>2040</v>
      </c>
    </row>
    <row r="1283" spans="1:3" ht="30">
      <c r="A1283" s="92" t="s">
        <v>4876</v>
      </c>
      <c r="B1283" s="92" t="s">
        <v>2041</v>
      </c>
      <c r="C1283" s="93" t="s">
        <v>2042</v>
      </c>
    </row>
    <row r="1284" spans="1:3" ht="18.600000000000001">
      <c r="A1284" s="92" t="s">
        <v>4877</v>
      </c>
      <c r="B1284" s="92" t="s">
        <v>2043</v>
      </c>
      <c r="C1284" s="93" t="s">
        <v>2044</v>
      </c>
    </row>
    <row r="1285" spans="1:3" ht="18.600000000000001">
      <c r="A1285" s="92" t="s">
        <v>4878</v>
      </c>
      <c r="B1285" s="92" t="s">
        <v>2045</v>
      </c>
      <c r="C1285" s="93" t="s">
        <v>2046</v>
      </c>
    </row>
    <row r="1286" spans="1:3" ht="18.600000000000001">
      <c r="A1286" s="92" t="s">
        <v>4879</v>
      </c>
      <c r="B1286" s="92" t="s">
        <v>2047</v>
      </c>
      <c r="C1286" s="93" t="s">
        <v>2048</v>
      </c>
    </row>
    <row r="1287" spans="1:3" ht="18.600000000000001">
      <c r="A1287" s="92" t="s">
        <v>4880</v>
      </c>
      <c r="B1287" s="92" t="s">
        <v>2049</v>
      </c>
      <c r="C1287" s="93" t="s">
        <v>2050</v>
      </c>
    </row>
    <row r="1288" spans="1:3" ht="18.600000000000001">
      <c r="A1288" s="92" t="s">
        <v>4881</v>
      </c>
      <c r="B1288" s="92" t="s">
        <v>2047</v>
      </c>
      <c r="C1288" s="93" t="s">
        <v>2051</v>
      </c>
    </row>
    <row r="1289" spans="1:3">
      <c r="A1289" s="155" t="s">
        <v>2052</v>
      </c>
      <c r="B1289" s="92" t="s">
        <v>2053</v>
      </c>
      <c r="C1289" s="156"/>
    </row>
    <row r="1290" spans="1:3">
      <c r="A1290" s="155"/>
      <c r="B1290" s="92" t="s">
        <v>2054</v>
      </c>
      <c r="C1290" s="156"/>
    </row>
    <row r="1291" spans="1:3">
      <c r="A1291" s="98">
        <v>37288</v>
      </c>
      <c r="B1291" s="92" t="s">
        <v>2055</v>
      </c>
      <c r="C1291" s="93" t="s">
        <v>2056</v>
      </c>
    </row>
    <row r="1292" spans="1:3">
      <c r="A1292" s="98">
        <v>37653</v>
      </c>
      <c r="B1292" s="92" t="s">
        <v>2057</v>
      </c>
      <c r="C1292" s="93"/>
    </row>
    <row r="1293" spans="1:3" ht="30">
      <c r="A1293" s="92" t="s">
        <v>4882</v>
      </c>
      <c r="B1293" s="92" t="s">
        <v>2058</v>
      </c>
      <c r="C1293" s="93"/>
    </row>
    <row r="1294" spans="1:3" ht="18.600000000000001">
      <c r="A1294" s="92" t="s">
        <v>4883</v>
      </c>
      <c r="B1294" s="92" t="s">
        <v>2059</v>
      </c>
      <c r="C1294" s="93"/>
    </row>
    <row r="1295" spans="1:3" ht="18.600000000000001">
      <c r="A1295" s="92" t="s">
        <v>4884</v>
      </c>
      <c r="B1295" s="92" t="s">
        <v>2060</v>
      </c>
      <c r="C1295" s="93"/>
    </row>
    <row r="1296" spans="1:3">
      <c r="A1296" s="155" t="s">
        <v>4885</v>
      </c>
      <c r="B1296" s="92" t="s">
        <v>2061</v>
      </c>
      <c r="C1296" s="156" t="s">
        <v>2062</v>
      </c>
    </row>
    <row r="1297" spans="1:3">
      <c r="A1297" s="155"/>
      <c r="B1297" s="92" t="s">
        <v>2063</v>
      </c>
      <c r="C1297" s="156"/>
    </row>
    <row r="1298" spans="1:3" ht="18.600000000000001">
      <c r="A1298" s="92" t="s">
        <v>4886</v>
      </c>
      <c r="B1298" s="92" t="s">
        <v>2064</v>
      </c>
      <c r="C1298" s="93"/>
    </row>
    <row r="1299" spans="1:3" ht="18.600000000000001">
      <c r="A1299" s="92" t="s">
        <v>4887</v>
      </c>
      <c r="B1299" s="92" t="s">
        <v>2065</v>
      </c>
      <c r="C1299" s="93"/>
    </row>
    <row r="1300" spans="1:3" ht="18.600000000000001">
      <c r="A1300" s="92" t="s">
        <v>4888</v>
      </c>
      <c r="B1300" s="92" t="s">
        <v>2066</v>
      </c>
      <c r="C1300" s="93" t="s">
        <v>2067</v>
      </c>
    </row>
    <row r="1301" spans="1:3" ht="18.600000000000001">
      <c r="A1301" s="92" t="s">
        <v>4889</v>
      </c>
      <c r="B1301" s="92" t="s">
        <v>2068</v>
      </c>
      <c r="C1301" s="93"/>
    </row>
    <row r="1302" spans="1:3" ht="18.600000000000001">
      <c r="A1302" s="92" t="s">
        <v>4890</v>
      </c>
      <c r="B1302" s="92" t="s">
        <v>2069</v>
      </c>
      <c r="C1302" s="93"/>
    </row>
    <row r="1303" spans="1:3">
      <c r="A1303" s="92" t="s">
        <v>2070</v>
      </c>
      <c r="B1303" s="92" t="s">
        <v>2071</v>
      </c>
      <c r="C1303" s="93" t="s">
        <v>2072</v>
      </c>
    </row>
    <row r="1304" spans="1:3">
      <c r="A1304" s="155" t="s">
        <v>4891</v>
      </c>
      <c r="B1304" s="92" t="s">
        <v>2073</v>
      </c>
      <c r="C1304" s="156" t="s">
        <v>2074</v>
      </c>
    </row>
    <row r="1305" spans="1:3">
      <c r="A1305" s="155"/>
      <c r="B1305" s="92" t="s">
        <v>2075</v>
      </c>
      <c r="C1305" s="156"/>
    </row>
    <row r="1306" spans="1:3" ht="18.600000000000001">
      <c r="A1306" s="92" t="s">
        <v>4892</v>
      </c>
      <c r="B1306" s="92" t="s">
        <v>2076</v>
      </c>
      <c r="C1306" s="93"/>
    </row>
    <row r="1307" spans="1:3" ht="18.600000000000001">
      <c r="A1307" s="92" t="s">
        <v>4893</v>
      </c>
      <c r="B1307" s="92" t="s">
        <v>2077</v>
      </c>
      <c r="C1307" s="93"/>
    </row>
    <row r="1308" spans="1:3" ht="18.600000000000001">
      <c r="A1308" s="92" t="s">
        <v>4894</v>
      </c>
      <c r="B1308" s="92" t="s">
        <v>2078</v>
      </c>
      <c r="C1308" s="93"/>
    </row>
    <row r="1309" spans="1:3">
      <c r="A1309" s="155" t="s">
        <v>2079</v>
      </c>
      <c r="B1309" s="92" t="s">
        <v>2080</v>
      </c>
      <c r="C1309" s="156" t="s">
        <v>2081</v>
      </c>
    </row>
    <row r="1310" spans="1:3">
      <c r="A1310" s="155"/>
      <c r="B1310" s="92" t="s">
        <v>2082</v>
      </c>
      <c r="C1310" s="156"/>
    </row>
    <row r="1311" spans="1:3">
      <c r="A1311" s="155"/>
      <c r="B1311" s="92" t="s">
        <v>2083</v>
      </c>
      <c r="C1311" s="156"/>
    </row>
    <row r="1312" spans="1:3" ht="18.600000000000001">
      <c r="A1312" s="92" t="s">
        <v>4895</v>
      </c>
      <c r="B1312" s="92" t="s">
        <v>2084</v>
      </c>
      <c r="C1312" s="93" t="s">
        <v>2085</v>
      </c>
    </row>
    <row r="1313" spans="1:3" ht="18.600000000000001">
      <c r="A1313" s="92" t="s">
        <v>4896</v>
      </c>
      <c r="B1313" s="92" t="s">
        <v>2086</v>
      </c>
      <c r="C1313" s="93"/>
    </row>
    <row r="1314" spans="1:3" ht="18.600000000000001">
      <c r="A1314" s="92" t="s">
        <v>4897</v>
      </c>
      <c r="B1314" s="92" t="s">
        <v>2087</v>
      </c>
      <c r="C1314" s="93"/>
    </row>
    <row r="1315" spans="1:3" ht="18.600000000000001">
      <c r="A1315" s="92" t="s">
        <v>4898</v>
      </c>
      <c r="B1315" s="92" t="s">
        <v>2088</v>
      </c>
      <c r="C1315" s="93"/>
    </row>
    <row r="1316" spans="1:3" ht="18.600000000000001">
      <c r="A1316" s="92" t="s">
        <v>4899</v>
      </c>
      <c r="B1316" s="92" t="s">
        <v>2089</v>
      </c>
      <c r="C1316" s="93"/>
    </row>
    <row r="1317" spans="1:3" ht="18.600000000000001">
      <c r="A1317" s="92" t="s">
        <v>4900</v>
      </c>
      <c r="B1317" s="92" t="s">
        <v>2090</v>
      </c>
      <c r="C1317" s="93" t="s">
        <v>2091</v>
      </c>
    </row>
    <row r="1318" spans="1:3" ht="30">
      <c r="A1318" s="92" t="s">
        <v>4901</v>
      </c>
      <c r="B1318" s="92" t="s">
        <v>2092</v>
      </c>
      <c r="C1318" s="93"/>
    </row>
    <row r="1319" spans="1:3">
      <c r="A1319" s="92" t="s">
        <v>2093</v>
      </c>
      <c r="B1319" s="92" t="s">
        <v>2094</v>
      </c>
      <c r="C1319" s="93"/>
    </row>
    <row r="1320" spans="1:3">
      <c r="A1320" s="155" t="s">
        <v>2095</v>
      </c>
      <c r="B1320" s="92" t="s">
        <v>2096</v>
      </c>
      <c r="C1320" s="156" t="s">
        <v>2097</v>
      </c>
    </row>
    <row r="1321" spans="1:3">
      <c r="A1321" s="155"/>
      <c r="B1321" s="92" t="s">
        <v>2098</v>
      </c>
      <c r="C1321" s="156"/>
    </row>
    <row r="1322" spans="1:3">
      <c r="A1322" s="155" t="s">
        <v>4902</v>
      </c>
      <c r="B1322" s="92" t="s">
        <v>2099</v>
      </c>
      <c r="C1322" s="156" t="s">
        <v>2100</v>
      </c>
    </row>
    <row r="1323" spans="1:3">
      <c r="A1323" s="155"/>
      <c r="B1323" s="92" t="s">
        <v>2101</v>
      </c>
      <c r="C1323" s="156"/>
    </row>
    <row r="1324" spans="1:3">
      <c r="A1324" s="92" t="s">
        <v>2102</v>
      </c>
      <c r="B1324" s="155" t="s">
        <v>2103</v>
      </c>
      <c r="C1324" s="156"/>
    </row>
    <row r="1325" spans="1:3">
      <c r="A1325" s="92" t="s">
        <v>2104</v>
      </c>
      <c r="B1325" s="155"/>
      <c r="C1325" s="156"/>
    </row>
    <row r="1326" spans="1:3">
      <c r="A1326" s="92" t="s">
        <v>2105</v>
      </c>
      <c r="B1326" s="92" t="s">
        <v>2106</v>
      </c>
      <c r="C1326" s="93"/>
    </row>
    <row r="1327" spans="1:3">
      <c r="A1327" s="92" t="s">
        <v>2107</v>
      </c>
      <c r="B1327" s="92" t="s">
        <v>2108</v>
      </c>
      <c r="C1327" s="93"/>
    </row>
    <row r="1328" spans="1:3" ht="18.600000000000001">
      <c r="A1328" s="92" t="s">
        <v>4903</v>
      </c>
      <c r="B1328" s="92" t="s">
        <v>2109</v>
      </c>
      <c r="C1328" s="93"/>
    </row>
    <row r="1329" spans="1:3" ht="18.600000000000001">
      <c r="A1329" s="92" t="s">
        <v>4904</v>
      </c>
      <c r="B1329" s="92" t="s">
        <v>2110</v>
      </c>
      <c r="C1329" s="93"/>
    </row>
    <row r="1330" spans="1:3" ht="18.600000000000001">
      <c r="A1330" s="92" t="s">
        <v>4905</v>
      </c>
      <c r="B1330" s="92" t="s">
        <v>2111</v>
      </c>
      <c r="C1330" s="93"/>
    </row>
    <row r="1331" spans="1:3" ht="18.600000000000001">
      <c r="A1331" s="92" t="s">
        <v>4906</v>
      </c>
      <c r="B1331" s="92" t="s">
        <v>2112</v>
      </c>
      <c r="C1331" s="93"/>
    </row>
    <row r="1332" spans="1:3" ht="18.600000000000001">
      <c r="A1332" s="92" t="s">
        <v>4907</v>
      </c>
      <c r="B1332" s="92" t="s">
        <v>2113</v>
      </c>
      <c r="C1332" s="93" t="s">
        <v>2114</v>
      </c>
    </row>
    <row r="1333" spans="1:3" ht="18.600000000000001">
      <c r="A1333" s="92" t="s">
        <v>4908</v>
      </c>
      <c r="B1333" s="92" t="s">
        <v>2115</v>
      </c>
      <c r="C1333" s="93" t="s">
        <v>2116</v>
      </c>
    </row>
    <row r="1334" spans="1:3">
      <c r="A1334" s="155" t="s">
        <v>4909</v>
      </c>
      <c r="B1334" s="92" t="s">
        <v>2117</v>
      </c>
      <c r="C1334" s="156" t="s">
        <v>2118</v>
      </c>
    </row>
    <row r="1335" spans="1:3">
      <c r="A1335" s="155"/>
      <c r="B1335" s="92" t="s">
        <v>2119</v>
      </c>
      <c r="C1335" s="156"/>
    </row>
    <row r="1336" spans="1:3">
      <c r="A1336" s="155"/>
      <c r="B1336" s="92" t="s">
        <v>2120</v>
      </c>
      <c r="C1336" s="156"/>
    </row>
    <row r="1337" spans="1:3" ht="18.600000000000001">
      <c r="A1337" s="92" t="s">
        <v>4909</v>
      </c>
      <c r="B1337" s="92" t="s">
        <v>2121</v>
      </c>
      <c r="C1337" s="93" t="s">
        <v>2122</v>
      </c>
    </row>
    <row r="1338" spans="1:3">
      <c r="A1338" s="155" t="s">
        <v>4910</v>
      </c>
      <c r="B1338" s="92" t="s">
        <v>2123</v>
      </c>
      <c r="C1338" s="156" t="s">
        <v>2124</v>
      </c>
    </row>
    <row r="1339" spans="1:3">
      <c r="A1339" s="155"/>
      <c r="B1339" s="92" t="s">
        <v>2125</v>
      </c>
      <c r="C1339" s="156"/>
    </row>
    <row r="1340" spans="1:3" ht="18.600000000000001">
      <c r="A1340" s="92" t="s">
        <v>4911</v>
      </c>
      <c r="B1340" s="92" t="s">
        <v>2126</v>
      </c>
      <c r="C1340" s="93"/>
    </row>
    <row r="1341" spans="1:3" ht="18.600000000000001">
      <c r="A1341" s="92" t="s">
        <v>4912</v>
      </c>
      <c r="B1341" s="92" t="s">
        <v>2127</v>
      </c>
      <c r="C1341" s="93"/>
    </row>
    <row r="1342" spans="1:3" ht="18.600000000000001">
      <c r="A1342" s="92" t="s">
        <v>4913</v>
      </c>
      <c r="B1342" s="92" t="s">
        <v>2128</v>
      </c>
      <c r="C1342" s="93"/>
    </row>
    <row r="1343" spans="1:3">
      <c r="A1343" s="155" t="s">
        <v>4914</v>
      </c>
      <c r="B1343" s="92" t="s">
        <v>2129</v>
      </c>
      <c r="C1343" s="156" t="s">
        <v>2130</v>
      </c>
    </row>
    <row r="1344" spans="1:3">
      <c r="A1344" s="155"/>
      <c r="B1344" s="92" t="s">
        <v>2131</v>
      </c>
      <c r="C1344" s="156"/>
    </row>
    <row r="1345" spans="1:3">
      <c r="A1345" s="155" t="s">
        <v>4915</v>
      </c>
      <c r="B1345" s="92" t="s">
        <v>2132</v>
      </c>
      <c r="C1345" s="156" t="s">
        <v>2133</v>
      </c>
    </row>
    <row r="1346" spans="1:3">
      <c r="A1346" s="155"/>
      <c r="B1346" s="92" t="s">
        <v>2134</v>
      </c>
      <c r="C1346" s="156"/>
    </row>
    <row r="1347" spans="1:3" ht="18.600000000000001">
      <c r="A1347" s="92" t="s">
        <v>4916</v>
      </c>
      <c r="B1347" s="92" t="s">
        <v>2135</v>
      </c>
      <c r="C1347" s="93"/>
    </row>
    <row r="1348" spans="1:3">
      <c r="A1348" s="155" t="s">
        <v>4917</v>
      </c>
      <c r="B1348" s="92" t="s">
        <v>2136</v>
      </c>
      <c r="C1348" s="156" t="s">
        <v>2137</v>
      </c>
    </row>
    <row r="1349" spans="1:3">
      <c r="A1349" s="155"/>
      <c r="B1349" s="92" t="s">
        <v>2138</v>
      </c>
      <c r="C1349" s="156"/>
    </row>
    <row r="1350" spans="1:3">
      <c r="A1350" s="155"/>
      <c r="B1350" s="92" t="s">
        <v>2139</v>
      </c>
      <c r="C1350" s="156"/>
    </row>
    <row r="1351" spans="1:3">
      <c r="A1351" s="92" t="s">
        <v>2140</v>
      </c>
      <c r="B1351" s="92" t="s">
        <v>2141</v>
      </c>
      <c r="C1351" s="93"/>
    </row>
    <row r="1352" spans="1:3" ht="18.600000000000001">
      <c r="A1352" s="92" t="s">
        <v>4918</v>
      </c>
      <c r="B1352" s="92" t="s">
        <v>2142</v>
      </c>
      <c r="C1352" s="93"/>
    </row>
    <row r="1353" spans="1:3" ht="18.600000000000001">
      <c r="A1353" s="92" t="s">
        <v>4919</v>
      </c>
      <c r="B1353" s="92" t="s">
        <v>2143</v>
      </c>
      <c r="C1353" s="93" t="s">
        <v>2144</v>
      </c>
    </row>
    <row r="1354" spans="1:3" ht="18.600000000000001">
      <c r="A1354" s="92" t="s">
        <v>4920</v>
      </c>
      <c r="B1354" s="92" t="s">
        <v>2145</v>
      </c>
      <c r="C1354" s="93"/>
    </row>
    <row r="1355" spans="1:3" ht="18.600000000000001">
      <c r="A1355" s="92" t="s">
        <v>4921</v>
      </c>
      <c r="B1355" s="92" t="s">
        <v>2146</v>
      </c>
      <c r="C1355" s="93" t="s">
        <v>2147</v>
      </c>
    </row>
    <row r="1356" spans="1:3" ht="18.600000000000001">
      <c r="A1356" s="92" t="s">
        <v>4922</v>
      </c>
      <c r="B1356" s="92" t="s">
        <v>2148</v>
      </c>
      <c r="C1356" s="93" t="s">
        <v>2149</v>
      </c>
    </row>
    <row r="1357" spans="1:3" ht="18.600000000000001">
      <c r="A1357" s="92" t="s">
        <v>4923</v>
      </c>
      <c r="B1357" s="92" t="s">
        <v>2150</v>
      </c>
      <c r="C1357" s="93"/>
    </row>
    <row r="1358" spans="1:3" ht="18.600000000000001">
      <c r="A1358" s="92" t="s">
        <v>4924</v>
      </c>
      <c r="B1358" s="92" t="s">
        <v>2151</v>
      </c>
      <c r="C1358" s="93" t="s">
        <v>2152</v>
      </c>
    </row>
    <row r="1359" spans="1:3">
      <c r="A1359" s="92" t="s">
        <v>2153</v>
      </c>
      <c r="B1359" s="92" t="s">
        <v>2154</v>
      </c>
      <c r="C1359" s="93"/>
    </row>
    <row r="1360" spans="1:3" ht="18.600000000000001">
      <c r="A1360" s="92" t="s">
        <v>4925</v>
      </c>
      <c r="B1360" s="92" t="s">
        <v>2155</v>
      </c>
      <c r="C1360" s="93"/>
    </row>
    <row r="1361" spans="1:3" ht="18.600000000000001">
      <c r="A1361" s="92" t="s">
        <v>4926</v>
      </c>
      <c r="B1361" s="92" t="s">
        <v>2156</v>
      </c>
      <c r="C1361" s="93"/>
    </row>
    <row r="1362" spans="1:3">
      <c r="A1362" s="92" t="s">
        <v>2157</v>
      </c>
      <c r="B1362" s="92" t="s">
        <v>2158</v>
      </c>
      <c r="C1362" s="93" t="s">
        <v>2159</v>
      </c>
    </row>
    <row r="1363" spans="1:3">
      <c r="A1363" s="92" t="s">
        <v>2160</v>
      </c>
      <c r="B1363" s="92" t="s">
        <v>2161</v>
      </c>
      <c r="C1363" s="93" t="s">
        <v>2162</v>
      </c>
    </row>
    <row r="1364" spans="1:3" ht="18.600000000000001">
      <c r="A1364" s="92" t="s">
        <v>4927</v>
      </c>
      <c r="B1364" s="92" t="s">
        <v>2163</v>
      </c>
      <c r="C1364" s="93" t="s">
        <v>2164</v>
      </c>
    </row>
    <row r="1365" spans="1:3" ht="30">
      <c r="A1365" s="92" t="s">
        <v>4928</v>
      </c>
      <c r="B1365" s="92" t="s">
        <v>2165</v>
      </c>
      <c r="C1365" s="93"/>
    </row>
    <row r="1366" spans="1:3" ht="18.600000000000001">
      <c r="A1366" s="92" t="s">
        <v>4929</v>
      </c>
      <c r="B1366" s="92" t="s">
        <v>2166</v>
      </c>
      <c r="C1366" s="93"/>
    </row>
    <row r="1367" spans="1:3" ht="18.600000000000001">
      <c r="A1367" s="92" t="s">
        <v>4930</v>
      </c>
      <c r="B1367" s="92" t="s">
        <v>2167</v>
      </c>
      <c r="C1367" s="93"/>
    </row>
    <row r="1368" spans="1:3" ht="18.600000000000001">
      <c r="A1368" s="92" t="s">
        <v>4931</v>
      </c>
      <c r="B1368" s="92" t="s">
        <v>2168</v>
      </c>
      <c r="C1368" s="93" t="s">
        <v>2169</v>
      </c>
    </row>
    <row r="1369" spans="1:3" ht="18.600000000000001">
      <c r="A1369" s="92" t="s">
        <v>4932</v>
      </c>
      <c r="B1369" s="92" t="s">
        <v>2170</v>
      </c>
      <c r="C1369" s="93"/>
    </row>
    <row r="1370" spans="1:3" ht="18.600000000000001">
      <c r="A1370" s="92" t="s">
        <v>4933</v>
      </c>
      <c r="B1370" s="92" t="s">
        <v>2171</v>
      </c>
      <c r="C1370" s="93" t="s">
        <v>2172</v>
      </c>
    </row>
    <row r="1371" spans="1:3" ht="18.600000000000001">
      <c r="A1371" s="92" t="s">
        <v>4934</v>
      </c>
      <c r="B1371" s="92" t="s">
        <v>2173</v>
      </c>
      <c r="C1371" s="93" t="s">
        <v>2174</v>
      </c>
    </row>
    <row r="1372" spans="1:3">
      <c r="A1372" s="92" t="s">
        <v>2175</v>
      </c>
      <c r="B1372" s="92" t="s">
        <v>2176</v>
      </c>
      <c r="C1372" s="93" t="s">
        <v>2177</v>
      </c>
    </row>
    <row r="1373" spans="1:3">
      <c r="A1373" s="92" t="s">
        <v>2178</v>
      </c>
      <c r="B1373" s="92" t="s">
        <v>2179</v>
      </c>
      <c r="C1373" s="93"/>
    </row>
    <row r="1374" spans="1:3">
      <c r="A1374" s="155" t="s">
        <v>2180</v>
      </c>
      <c r="B1374" s="92" t="s">
        <v>2181</v>
      </c>
      <c r="C1374" s="156" t="s">
        <v>2182</v>
      </c>
    </row>
    <row r="1375" spans="1:3">
      <c r="A1375" s="155"/>
      <c r="B1375" s="92" t="s">
        <v>2183</v>
      </c>
      <c r="C1375" s="156"/>
    </row>
    <row r="1376" spans="1:3">
      <c r="A1376" s="155" t="s">
        <v>2184</v>
      </c>
      <c r="B1376" s="92" t="s">
        <v>847</v>
      </c>
      <c r="C1376" s="156"/>
    </row>
    <row r="1377" spans="1:3">
      <c r="A1377" s="155"/>
      <c r="B1377" s="92" t="s">
        <v>2185</v>
      </c>
      <c r="C1377" s="156"/>
    </row>
    <row r="1378" spans="1:3">
      <c r="A1378" s="155" t="s">
        <v>2186</v>
      </c>
      <c r="B1378" s="92" t="s">
        <v>2187</v>
      </c>
      <c r="C1378" s="157">
        <v>1831512</v>
      </c>
    </row>
    <row r="1379" spans="1:3">
      <c r="A1379" s="155"/>
      <c r="B1379" s="92" t="s">
        <v>2188</v>
      </c>
      <c r="C1379" s="157"/>
    </row>
    <row r="1380" spans="1:3">
      <c r="A1380" s="155" t="s">
        <v>4935</v>
      </c>
      <c r="B1380" s="92" t="s">
        <v>2189</v>
      </c>
      <c r="C1380" s="156"/>
    </row>
    <row r="1381" spans="1:3">
      <c r="A1381" s="155"/>
      <c r="B1381" s="92" t="s">
        <v>2190</v>
      </c>
      <c r="C1381" s="156"/>
    </row>
    <row r="1382" spans="1:3" ht="17.399999999999999">
      <c r="A1382" s="92" t="s">
        <v>4936</v>
      </c>
      <c r="B1382" s="92" t="s">
        <v>774</v>
      </c>
      <c r="C1382" s="93"/>
    </row>
    <row r="1383" spans="1:3">
      <c r="A1383" s="155" t="s">
        <v>2191</v>
      </c>
      <c r="B1383" s="92" t="s">
        <v>2192</v>
      </c>
      <c r="C1383" s="156"/>
    </row>
    <row r="1384" spans="1:3">
      <c r="A1384" s="155"/>
      <c r="B1384" s="92" t="s">
        <v>2193</v>
      </c>
      <c r="C1384" s="156"/>
    </row>
    <row r="1385" spans="1:3" ht="18.600000000000001">
      <c r="A1385" s="92" t="s">
        <v>4937</v>
      </c>
      <c r="B1385" s="92" t="s">
        <v>2194</v>
      </c>
      <c r="C1385" s="93"/>
    </row>
    <row r="1386" spans="1:3" ht="19.2">
      <c r="A1386" s="92" t="s">
        <v>4938</v>
      </c>
      <c r="B1386" s="92" t="s">
        <v>2195</v>
      </c>
      <c r="C1386" s="93"/>
    </row>
    <row r="1387" spans="1:3" ht="18.600000000000001">
      <c r="A1387" s="92" t="s">
        <v>4939</v>
      </c>
      <c r="B1387" s="92" t="s">
        <v>2196</v>
      </c>
      <c r="C1387" s="93"/>
    </row>
    <row r="1388" spans="1:3" ht="19.2">
      <c r="A1388" s="92" t="s">
        <v>4940</v>
      </c>
      <c r="B1388" s="92" t="s">
        <v>2197</v>
      </c>
      <c r="C1388" s="93"/>
    </row>
    <row r="1389" spans="1:3" ht="18.600000000000001">
      <c r="A1389" s="92" t="s">
        <v>4941</v>
      </c>
      <c r="B1389" s="92" t="s">
        <v>2198</v>
      </c>
      <c r="C1389" s="93"/>
    </row>
    <row r="1390" spans="1:3" ht="18.600000000000001">
      <c r="A1390" s="92" t="s">
        <v>4942</v>
      </c>
      <c r="B1390" s="92" t="s">
        <v>1016</v>
      </c>
      <c r="C1390" s="93"/>
    </row>
    <row r="1391" spans="1:3">
      <c r="A1391" s="155" t="s">
        <v>4943</v>
      </c>
      <c r="B1391" s="92" t="s">
        <v>2199</v>
      </c>
      <c r="C1391" s="156"/>
    </row>
    <row r="1392" spans="1:3" ht="18.600000000000001">
      <c r="A1392" s="155"/>
      <c r="B1392" s="92" t="s">
        <v>4944</v>
      </c>
      <c r="C1392" s="156"/>
    </row>
    <row r="1393" spans="1:3">
      <c r="A1393" s="155" t="s">
        <v>124</v>
      </c>
      <c r="B1393" s="92" t="s">
        <v>2200</v>
      </c>
      <c r="C1393" s="156" t="s">
        <v>2201</v>
      </c>
    </row>
    <row r="1394" spans="1:3">
      <c r="A1394" s="155"/>
      <c r="B1394" s="92" t="s">
        <v>2202</v>
      </c>
      <c r="C1394" s="156"/>
    </row>
    <row r="1395" spans="1:3">
      <c r="A1395" s="92" t="s">
        <v>2203</v>
      </c>
      <c r="B1395" s="92" t="s">
        <v>2204</v>
      </c>
      <c r="C1395" s="93" t="s">
        <v>2205</v>
      </c>
    </row>
    <row r="1396" spans="1:3" ht="18.600000000000001">
      <c r="A1396" s="92" t="s">
        <v>4945</v>
      </c>
      <c r="B1396" s="92" t="s">
        <v>2206</v>
      </c>
      <c r="C1396" s="93" t="s">
        <v>2207</v>
      </c>
    </row>
    <row r="1397" spans="1:3" ht="18.600000000000001">
      <c r="A1397" s="92" t="s">
        <v>4946</v>
      </c>
      <c r="B1397" s="92" t="s">
        <v>2208</v>
      </c>
      <c r="C1397" s="93" t="s">
        <v>2209</v>
      </c>
    </row>
    <row r="1398" spans="1:3" ht="18.600000000000001">
      <c r="A1398" s="92" t="s">
        <v>4947</v>
      </c>
      <c r="B1398" s="92" t="s">
        <v>2210</v>
      </c>
      <c r="C1398" s="93" t="s">
        <v>2211</v>
      </c>
    </row>
    <row r="1399" spans="1:3">
      <c r="A1399" s="155" t="s">
        <v>2212</v>
      </c>
      <c r="B1399" s="92" t="s">
        <v>2213</v>
      </c>
      <c r="C1399" s="156" t="s">
        <v>2214</v>
      </c>
    </row>
    <row r="1400" spans="1:3">
      <c r="A1400" s="155"/>
      <c r="B1400" s="92" t="s">
        <v>2215</v>
      </c>
      <c r="C1400" s="156"/>
    </row>
    <row r="1401" spans="1:3">
      <c r="A1401" s="92" t="s">
        <v>2216</v>
      </c>
      <c r="B1401" s="92" t="s">
        <v>2217</v>
      </c>
      <c r="C1401" s="93" t="s">
        <v>2218</v>
      </c>
    </row>
    <row r="1402" spans="1:3">
      <c r="A1402" s="92" t="s">
        <v>2219</v>
      </c>
      <c r="B1402" s="92" t="s">
        <v>2220</v>
      </c>
      <c r="C1402" s="93" t="s">
        <v>2221</v>
      </c>
    </row>
    <row r="1403" spans="1:3" ht="18.600000000000001">
      <c r="A1403" s="92" t="s">
        <v>4948</v>
      </c>
      <c r="B1403" s="92" t="s">
        <v>2222</v>
      </c>
      <c r="C1403" s="93"/>
    </row>
    <row r="1404" spans="1:3" ht="18.600000000000001">
      <c r="A1404" s="92" t="s">
        <v>4949</v>
      </c>
      <c r="B1404" s="92" t="s">
        <v>2223</v>
      </c>
      <c r="C1404" s="93" t="s">
        <v>2224</v>
      </c>
    </row>
    <row r="1405" spans="1:3">
      <c r="A1405" s="155" t="s">
        <v>4950</v>
      </c>
      <c r="B1405" s="92" t="s">
        <v>2225</v>
      </c>
      <c r="C1405" s="156" t="s">
        <v>2226</v>
      </c>
    </row>
    <row r="1406" spans="1:3">
      <c r="A1406" s="155"/>
      <c r="B1406" s="92" t="s">
        <v>2227</v>
      </c>
      <c r="C1406" s="156"/>
    </row>
    <row r="1407" spans="1:3" ht="18.600000000000001">
      <c r="A1407" s="92" t="s">
        <v>4951</v>
      </c>
      <c r="B1407" s="92" t="s">
        <v>2228</v>
      </c>
      <c r="C1407" s="93" t="s">
        <v>2229</v>
      </c>
    </row>
    <row r="1408" spans="1:3">
      <c r="A1408" s="92" t="s">
        <v>2230</v>
      </c>
      <c r="B1408" s="92" t="s">
        <v>2204</v>
      </c>
      <c r="C1408" s="93" t="s">
        <v>2205</v>
      </c>
    </row>
    <row r="1409" spans="1:3">
      <c r="A1409" s="92" t="s">
        <v>2231</v>
      </c>
      <c r="B1409" s="92" t="s">
        <v>2232</v>
      </c>
      <c r="C1409" s="93" t="s">
        <v>2233</v>
      </c>
    </row>
    <row r="1410" spans="1:3">
      <c r="A1410" s="92" t="s">
        <v>2234</v>
      </c>
      <c r="B1410" s="92" t="s">
        <v>2235</v>
      </c>
      <c r="C1410" s="93"/>
    </row>
    <row r="1411" spans="1:3" ht="19.2">
      <c r="A1411" s="92" t="s">
        <v>4952</v>
      </c>
      <c r="B1411" s="92" t="s">
        <v>2236</v>
      </c>
      <c r="C1411" s="93"/>
    </row>
    <row r="1412" spans="1:3" ht="19.2">
      <c r="A1412" s="92" t="s">
        <v>4953</v>
      </c>
      <c r="B1412" s="92" t="s">
        <v>2237</v>
      </c>
      <c r="C1412" s="93"/>
    </row>
    <row r="1413" spans="1:3" ht="19.2">
      <c r="A1413" s="92" t="s">
        <v>4954</v>
      </c>
      <c r="B1413" s="92" t="s">
        <v>2238</v>
      </c>
      <c r="C1413" s="93"/>
    </row>
    <row r="1414" spans="1:3">
      <c r="A1414" s="155" t="s">
        <v>2239</v>
      </c>
      <c r="B1414" s="92" t="s">
        <v>2240</v>
      </c>
      <c r="C1414" s="156" t="s">
        <v>2241</v>
      </c>
    </row>
    <row r="1415" spans="1:3">
      <c r="A1415" s="155"/>
      <c r="B1415" s="92" t="s">
        <v>2242</v>
      </c>
      <c r="C1415" s="156"/>
    </row>
    <row r="1416" spans="1:3" ht="18.600000000000001">
      <c r="A1416" s="92" t="s">
        <v>4955</v>
      </c>
      <c r="B1416" s="92" t="s">
        <v>2243</v>
      </c>
      <c r="C1416" s="93" t="s">
        <v>2244</v>
      </c>
    </row>
    <row r="1417" spans="1:3" ht="18.600000000000001">
      <c r="A1417" s="92" t="s">
        <v>4956</v>
      </c>
      <c r="B1417" s="92" t="s">
        <v>2245</v>
      </c>
      <c r="C1417" s="93"/>
    </row>
    <row r="1418" spans="1:3" ht="18.600000000000001">
      <c r="A1418" s="92" t="s">
        <v>4957</v>
      </c>
      <c r="B1418" s="92" t="s">
        <v>781</v>
      </c>
      <c r="C1418" s="93" t="s">
        <v>782</v>
      </c>
    </row>
    <row r="1419" spans="1:3" ht="18.600000000000001">
      <c r="A1419" s="92" t="s">
        <v>4958</v>
      </c>
      <c r="B1419" s="92" t="s">
        <v>2246</v>
      </c>
      <c r="C1419" s="93" t="s">
        <v>2247</v>
      </c>
    </row>
    <row r="1420" spans="1:3" ht="18.600000000000001">
      <c r="A1420" s="92" t="s">
        <v>4959</v>
      </c>
      <c r="B1420" s="92" t="s">
        <v>2248</v>
      </c>
      <c r="C1420" s="93" t="s">
        <v>2249</v>
      </c>
    </row>
    <row r="1421" spans="1:3" ht="18.600000000000001">
      <c r="A1421" s="92" t="s">
        <v>4960</v>
      </c>
      <c r="B1421" s="92" t="s">
        <v>2235</v>
      </c>
      <c r="C1421" s="93" t="s">
        <v>2250</v>
      </c>
    </row>
    <row r="1422" spans="1:3" ht="18.600000000000001">
      <c r="A1422" s="92" t="s">
        <v>4961</v>
      </c>
      <c r="B1422" s="92" t="s">
        <v>2251</v>
      </c>
      <c r="C1422" s="93"/>
    </row>
    <row r="1423" spans="1:3">
      <c r="A1423" s="155" t="s">
        <v>4962</v>
      </c>
      <c r="B1423" s="92" t="s">
        <v>2252</v>
      </c>
      <c r="C1423" s="156"/>
    </row>
    <row r="1424" spans="1:3" ht="18.600000000000001">
      <c r="A1424" s="155"/>
      <c r="B1424" s="92" t="s">
        <v>4963</v>
      </c>
      <c r="C1424" s="156"/>
    </row>
    <row r="1425" spans="1:3" ht="18.600000000000001">
      <c r="A1425" s="92" t="s">
        <v>4964</v>
      </c>
      <c r="B1425" s="92" t="s">
        <v>2253</v>
      </c>
      <c r="C1425" s="93"/>
    </row>
    <row r="1426" spans="1:3" ht="18.600000000000001">
      <c r="A1426" s="92" t="s">
        <v>4965</v>
      </c>
      <c r="B1426" s="92" t="s">
        <v>858</v>
      </c>
      <c r="C1426" s="93"/>
    </row>
    <row r="1427" spans="1:3" ht="18.600000000000001">
      <c r="A1427" s="92" t="s">
        <v>4966</v>
      </c>
      <c r="B1427" s="92" t="s">
        <v>2254</v>
      </c>
      <c r="C1427" s="93"/>
    </row>
    <row r="1428" spans="1:3" ht="18.600000000000001">
      <c r="A1428" s="92" t="s">
        <v>4967</v>
      </c>
      <c r="B1428" s="92" t="s">
        <v>2255</v>
      </c>
      <c r="C1428" s="93" t="s">
        <v>2256</v>
      </c>
    </row>
    <row r="1429" spans="1:3" ht="18.600000000000001">
      <c r="A1429" s="92" t="s">
        <v>4968</v>
      </c>
      <c r="B1429" s="92" t="s">
        <v>2257</v>
      </c>
      <c r="C1429" s="93" t="s">
        <v>2258</v>
      </c>
    </row>
    <row r="1430" spans="1:3" ht="19.2">
      <c r="A1430" s="92" t="s">
        <v>4969</v>
      </c>
      <c r="B1430" s="92" t="s">
        <v>2259</v>
      </c>
      <c r="C1430" s="93"/>
    </row>
    <row r="1431" spans="1:3">
      <c r="A1431" s="155" t="s">
        <v>4970</v>
      </c>
      <c r="B1431" s="92" t="s">
        <v>2260</v>
      </c>
      <c r="C1431" s="157">
        <v>2148878</v>
      </c>
    </row>
    <row r="1432" spans="1:3">
      <c r="A1432" s="155"/>
      <c r="B1432" s="92" t="s">
        <v>2261</v>
      </c>
      <c r="C1432" s="157"/>
    </row>
    <row r="1433" spans="1:3" ht="18.600000000000001">
      <c r="A1433" s="92" t="s">
        <v>4971</v>
      </c>
      <c r="B1433" s="92" t="s">
        <v>2262</v>
      </c>
      <c r="C1433" s="93"/>
    </row>
    <row r="1434" spans="1:3">
      <c r="A1434" s="155" t="s">
        <v>4972</v>
      </c>
      <c r="B1434" s="92" t="s">
        <v>2263</v>
      </c>
      <c r="C1434" s="156" t="s">
        <v>2264</v>
      </c>
    </row>
    <row r="1435" spans="1:3">
      <c r="A1435" s="155"/>
      <c r="B1435" s="92" t="s">
        <v>2238</v>
      </c>
      <c r="C1435" s="156"/>
    </row>
    <row r="1436" spans="1:3" ht="18.600000000000001">
      <c r="A1436" s="92" t="s">
        <v>4973</v>
      </c>
      <c r="B1436" s="92" t="s">
        <v>2265</v>
      </c>
      <c r="C1436" s="93"/>
    </row>
    <row r="1437" spans="1:3" ht="18.600000000000001">
      <c r="A1437" s="92" t="s">
        <v>4974</v>
      </c>
      <c r="B1437" s="92" t="s">
        <v>2266</v>
      </c>
      <c r="C1437" s="93"/>
    </row>
    <row r="1438" spans="1:3" ht="18.600000000000001">
      <c r="A1438" s="92" t="s">
        <v>4975</v>
      </c>
      <c r="B1438" s="92" t="s">
        <v>2267</v>
      </c>
      <c r="C1438" s="93"/>
    </row>
    <row r="1439" spans="1:3" ht="18.600000000000001">
      <c r="A1439" s="92" t="s">
        <v>4976</v>
      </c>
      <c r="B1439" s="92" t="s">
        <v>2268</v>
      </c>
      <c r="C1439" s="93"/>
    </row>
    <row r="1440" spans="1:3" ht="18.600000000000001">
      <c r="A1440" s="92" t="s">
        <v>4977</v>
      </c>
      <c r="B1440" s="92" t="s">
        <v>2269</v>
      </c>
      <c r="C1440" s="93" t="s">
        <v>2270</v>
      </c>
    </row>
    <row r="1441" spans="1:3" ht="18.600000000000001">
      <c r="A1441" s="92" t="s">
        <v>4978</v>
      </c>
      <c r="B1441" s="92" t="s">
        <v>2271</v>
      </c>
      <c r="C1441" s="93"/>
    </row>
    <row r="1442" spans="1:3" ht="18.600000000000001">
      <c r="A1442" s="92" t="s">
        <v>4979</v>
      </c>
      <c r="B1442" s="92" t="s">
        <v>2272</v>
      </c>
      <c r="C1442" s="93"/>
    </row>
    <row r="1443" spans="1:3" ht="18.600000000000001">
      <c r="A1443" s="92" t="s">
        <v>4980</v>
      </c>
      <c r="B1443" s="92" t="s">
        <v>2273</v>
      </c>
      <c r="C1443" s="93"/>
    </row>
    <row r="1444" spans="1:3" ht="18.600000000000001">
      <c r="A1444" s="92" t="s">
        <v>4981</v>
      </c>
      <c r="B1444" s="92" t="s">
        <v>885</v>
      </c>
      <c r="C1444" s="93"/>
    </row>
    <row r="1445" spans="1:3" ht="19.2">
      <c r="A1445" s="92" t="s">
        <v>4982</v>
      </c>
      <c r="B1445" s="92" t="s">
        <v>2274</v>
      </c>
      <c r="C1445" s="93"/>
    </row>
    <row r="1446" spans="1:3" ht="19.2">
      <c r="A1446" s="92" t="s">
        <v>4983</v>
      </c>
      <c r="B1446" s="92" t="s">
        <v>2275</v>
      </c>
      <c r="C1446" s="93"/>
    </row>
    <row r="1447" spans="1:3" ht="18.600000000000001">
      <c r="A1447" s="92" t="s">
        <v>4984</v>
      </c>
      <c r="B1447" s="92" t="s">
        <v>2276</v>
      </c>
      <c r="C1447" s="93" t="s">
        <v>2277</v>
      </c>
    </row>
    <row r="1448" spans="1:3" ht="18.600000000000001">
      <c r="A1448" s="92" t="s">
        <v>4985</v>
      </c>
      <c r="B1448" s="92" t="s">
        <v>2278</v>
      </c>
      <c r="C1448" s="93"/>
    </row>
    <row r="1449" spans="1:3" ht="18.600000000000001">
      <c r="A1449" s="92" t="s">
        <v>4986</v>
      </c>
      <c r="B1449" s="92" t="s">
        <v>2279</v>
      </c>
      <c r="C1449" s="93"/>
    </row>
    <row r="1450" spans="1:3" ht="18.600000000000001">
      <c r="A1450" s="92" t="s">
        <v>4987</v>
      </c>
      <c r="B1450" s="92" t="s">
        <v>2280</v>
      </c>
      <c r="C1450" s="93" t="s">
        <v>2281</v>
      </c>
    </row>
    <row r="1451" spans="1:3" ht="18.600000000000001">
      <c r="A1451" s="92" t="s">
        <v>4988</v>
      </c>
      <c r="B1451" s="92" t="s">
        <v>2282</v>
      </c>
      <c r="C1451" s="93" t="s">
        <v>1936</v>
      </c>
    </row>
    <row r="1452" spans="1:3" ht="30">
      <c r="A1452" s="92" t="s">
        <v>4989</v>
      </c>
      <c r="B1452" s="92" t="s">
        <v>2283</v>
      </c>
      <c r="C1452" s="93"/>
    </row>
    <row r="1453" spans="1:3" ht="18.600000000000001">
      <c r="A1453" s="92" t="s">
        <v>4990</v>
      </c>
      <c r="B1453" s="92" t="s">
        <v>2284</v>
      </c>
      <c r="C1453" s="93"/>
    </row>
    <row r="1454" spans="1:3" ht="18.600000000000001">
      <c r="A1454" s="92" t="s">
        <v>4991</v>
      </c>
      <c r="B1454" s="92" t="s">
        <v>2285</v>
      </c>
      <c r="C1454" s="93"/>
    </row>
    <row r="1455" spans="1:3" ht="30">
      <c r="A1455" s="92" t="s">
        <v>4992</v>
      </c>
      <c r="B1455" s="92" t="s">
        <v>2286</v>
      </c>
      <c r="C1455" s="93"/>
    </row>
    <row r="1456" spans="1:3" ht="18.600000000000001">
      <c r="A1456" s="92" t="s">
        <v>4993</v>
      </c>
      <c r="B1456" s="92" t="s">
        <v>2287</v>
      </c>
      <c r="C1456" s="93" t="s">
        <v>2288</v>
      </c>
    </row>
    <row r="1457" spans="1:3" ht="18.600000000000001">
      <c r="A1457" s="92" t="s">
        <v>4994</v>
      </c>
      <c r="B1457" s="92" t="s">
        <v>2289</v>
      </c>
      <c r="C1457" s="93"/>
    </row>
    <row r="1458" spans="1:3" ht="30">
      <c r="A1458" s="92" t="s">
        <v>4995</v>
      </c>
      <c r="B1458" s="92" t="s">
        <v>2290</v>
      </c>
      <c r="C1458" s="93"/>
    </row>
    <row r="1459" spans="1:3" ht="30">
      <c r="A1459" s="92" t="s">
        <v>4996</v>
      </c>
      <c r="B1459" s="92" t="s">
        <v>2291</v>
      </c>
      <c r="C1459" s="93"/>
    </row>
    <row r="1460" spans="1:3" ht="30">
      <c r="A1460" s="92" t="s">
        <v>4997</v>
      </c>
      <c r="B1460" s="92" t="s">
        <v>2292</v>
      </c>
      <c r="C1460" s="93"/>
    </row>
    <row r="1461" spans="1:3" ht="18.600000000000001">
      <c r="A1461" s="92" t="s">
        <v>4998</v>
      </c>
      <c r="B1461" s="92" t="s">
        <v>2293</v>
      </c>
      <c r="C1461" s="93" t="s">
        <v>2294</v>
      </c>
    </row>
    <row r="1462" spans="1:3" ht="18.600000000000001">
      <c r="A1462" s="92" t="s">
        <v>4999</v>
      </c>
      <c r="B1462" s="92" t="s">
        <v>2295</v>
      </c>
      <c r="C1462" s="93"/>
    </row>
    <row r="1463" spans="1:3" ht="18.600000000000001">
      <c r="A1463" s="92" t="s">
        <v>5000</v>
      </c>
      <c r="B1463" s="92" t="s">
        <v>2296</v>
      </c>
      <c r="C1463" s="93" t="s">
        <v>2297</v>
      </c>
    </row>
    <row r="1464" spans="1:3" ht="30">
      <c r="A1464" s="92" t="s">
        <v>5001</v>
      </c>
      <c r="B1464" s="92" t="s">
        <v>2298</v>
      </c>
      <c r="C1464" s="93"/>
    </row>
    <row r="1465" spans="1:3" ht="18.600000000000001">
      <c r="A1465" s="92" t="s">
        <v>5002</v>
      </c>
      <c r="B1465" s="92" t="s">
        <v>2299</v>
      </c>
      <c r="C1465" s="93" t="s">
        <v>2300</v>
      </c>
    </row>
    <row r="1466" spans="1:3">
      <c r="A1466" s="92" t="s">
        <v>2301</v>
      </c>
      <c r="B1466" s="92" t="s">
        <v>2302</v>
      </c>
      <c r="C1466" s="93" t="s">
        <v>2303</v>
      </c>
    </row>
    <row r="1467" spans="1:3">
      <c r="A1467" s="155" t="s">
        <v>183</v>
      </c>
      <c r="B1467" s="92" t="s">
        <v>2304</v>
      </c>
      <c r="C1467" s="156"/>
    </row>
    <row r="1468" spans="1:3">
      <c r="A1468" s="155"/>
      <c r="B1468" s="92" t="s">
        <v>2305</v>
      </c>
      <c r="C1468" s="156"/>
    </row>
    <row r="1469" spans="1:3" ht="18.600000000000001">
      <c r="A1469" s="92" t="s">
        <v>5003</v>
      </c>
      <c r="B1469" s="92" t="s">
        <v>2306</v>
      </c>
      <c r="C1469" s="93"/>
    </row>
    <row r="1470" spans="1:3">
      <c r="A1470" s="92" t="s">
        <v>2307</v>
      </c>
      <c r="B1470" s="92" t="s">
        <v>2308</v>
      </c>
      <c r="C1470" s="93"/>
    </row>
    <row r="1471" spans="1:3" ht="18.600000000000001">
      <c r="A1471" s="92" t="s">
        <v>5004</v>
      </c>
      <c r="B1471" s="92" t="s">
        <v>2309</v>
      </c>
      <c r="C1471" s="93"/>
    </row>
    <row r="1472" spans="1:3">
      <c r="A1472" s="92" t="s">
        <v>2310</v>
      </c>
      <c r="B1472" s="92" t="s">
        <v>2311</v>
      </c>
      <c r="C1472" s="93"/>
    </row>
    <row r="1473" spans="1:3" ht="18.600000000000001">
      <c r="A1473" s="92" t="s">
        <v>5005</v>
      </c>
      <c r="B1473" s="92" t="s">
        <v>2312</v>
      </c>
      <c r="C1473" s="93"/>
    </row>
    <row r="1474" spans="1:3" ht="18.600000000000001">
      <c r="A1474" s="92" t="s">
        <v>5006</v>
      </c>
      <c r="B1474" s="92" t="s">
        <v>2313</v>
      </c>
      <c r="C1474" s="93"/>
    </row>
    <row r="1475" spans="1:3" ht="18.600000000000001">
      <c r="A1475" s="92" t="s">
        <v>5007</v>
      </c>
      <c r="B1475" s="92" t="s">
        <v>2314</v>
      </c>
      <c r="C1475" s="93" t="s">
        <v>2315</v>
      </c>
    </row>
    <row r="1476" spans="1:3" ht="18.600000000000001">
      <c r="A1476" s="92" t="s">
        <v>5008</v>
      </c>
      <c r="B1476" s="92" t="s">
        <v>2316</v>
      </c>
      <c r="C1476" s="93" t="s">
        <v>2317</v>
      </c>
    </row>
    <row r="1477" spans="1:3" ht="18.600000000000001">
      <c r="A1477" s="92" t="s">
        <v>5009</v>
      </c>
      <c r="B1477" s="92" t="s">
        <v>2318</v>
      </c>
      <c r="C1477" s="93" t="s">
        <v>2319</v>
      </c>
    </row>
    <row r="1478" spans="1:3" ht="18.600000000000001">
      <c r="A1478" s="92" t="s">
        <v>5010</v>
      </c>
      <c r="B1478" s="92" t="s">
        <v>2320</v>
      </c>
      <c r="C1478" s="93"/>
    </row>
    <row r="1479" spans="1:3">
      <c r="A1479" s="92" t="s">
        <v>2321</v>
      </c>
      <c r="B1479" s="92" t="s">
        <v>2322</v>
      </c>
      <c r="C1479" s="93" t="s">
        <v>2323</v>
      </c>
    </row>
    <row r="1480" spans="1:3" ht="18.600000000000001">
      <c r="A1480" s="92" t="s">
        <v>5011</v>
      </c>
      <c r="B1480" s="92" t="s">
        <v>2324</v>
      </c>
      <c r="C1480" s="93"/>
    </row>
    <row r="1481" spans="1:3">
      <c r="A1481" s="92" t="s">
        <v>2325</v>
      </c>
      <c r="B1481" s="92" t="s">
        <v>2326</v>
      </c>
      <c r="C1481" s="93" t="s">
        <v>2327</v>
      </c>
    </row>
    <row r="1482" spans="1:3" ht="18.600000000000001">
      <c r="A1482" s="92" t="s">
        <v>5012</v>
      </c>
      <c r="B1482" s="92" t="s">
        <v>2328</v>
      </c>
      <c r="C1482" s="93"/>
    </row>
    <row r="1483" spans="1:3" ht="19.2">
      <c r="A1483" s="92" t="s">
        <v>5013</v>
      </c>
      <c r="B1483" s="92" t="s">
        <v>2329</v>
      </c>
      <c r="C1483" s="93"/>
    </row>
    <row r="1484" spans="1:3" ht="18.600000000000001">
      <c r="A1484" s="92" t="s">
        <v>5014</v>
      </c>
      <c r="B1484" s="92" t="s">
        <v>2330</v>
      </c>
      <c r="C1484" s="93" t="s">
        <v>2331</v>
      </c>
    </row>
    <row r="1485" spans="1:3" ht="19.2">
      <c r="A1485" s="92" t="s">
        <v>5015</v>
      </c>
      <c r="B1485" s="92" t="s">
        <v>2332</v>
      </c>
      <c r="C1485" s="93"/>
    </row>
    <row r="1486" spans="1:3">
      <c r="A1486" s="92" t="s">
        <v>2333</v>
      </c>
      <c r="B1486" s="92" t="s">
        <v>2334</v>
      </c>
      <c r="C1486" s="93"/>
    </row>
    <row r="1487" spans="1:3">
      <c r="A1487" s="92" t="s">
        <v>2335</v>
      </c>
      <c r="B1487" s="92" t="s">
        <v>2336</v>
      </c>
      <c r="C1487" s="93" t="s">
        <v>2337</v>
      </c>
    </row>
    <row r="1488" spans="1:3" ht="18.600000000000001">
      <c r="A1488" s="92" t="s">
        <v>5016</v>
      </c>
      <c r="B1488" s="92" t="s">
        <v>2338</v>
      </c>
      <c r="C1488" s="93"/>
    </row>
    <row r="1489" spans="1:3" ht="18.600000000000001">
      <c r="A1489" s="92" t="s">
        <v>5017</v>
      </c>
      <c r="B1489" s="92" t="s">
        <v>2339</v>
      </c>
      <c r="C1489" s="93"/>
    </row>
    <row r="1490" spans="1:3" ht="18.600000000000001">
      <c r="A1490" s="92" t="s">
        <v>5018</v>
      </c>
      <c r="B1490" s="92" t="s">
        <v>2340</v>
      </c>
      <c r="C1490" s="93" t="s">
        <v>2341</v>
      </c>
    </row>
    <row r="1491" spans="1:3">
      <c r="A1491" s="92" t="s">
        <v>2342</v>
      </c>
      <c r="B1491" s="92" t="s">
        <v>2343</v>
      </c>
      <c r="C1491" s="93" t="s">
        <v>2344</v>
      </c>
    </row>
    <row r="1492" spans="1:3" ht="18.600000000000001">
      <c r="A1492" s="92" t="s">
        <v>5019</v>
      </c>
      <c r="B1492" s="92" t="s">
        <v>2345</v>
      </c>
      <c r="C1492" s="93"/>
    </row>
    <row r="1493" spans="1:3" ht="18.600000000000001">
      <c r="A1493" s="92" t="s">
        <v>5020</v>
      </c>
      <c r="B1493" s="92" t="s">
        <v>2346</v>
      </c>
      <c r="C1493" s="93" t="s">
        <v>2347</v>
      </c>
    </row>
    <row r="1494" spans="1:3" ht="30">
      <c r="A1494" s="92" t="s">
        <v>5021</v>
      </c>
      <c r="B1494" s="92" t="s">
        <v>2348</v>
      </c>
      <c r="C1494" s="93"/>
    </row>
    <row r="1495" spans="1:3">
      <c r="A1495" s="92" t="s">
        <v>2349</v>
      </c>
      <c r="B1495" s="92" t="s">
        <v>2350</v>
      </c>
      <c r="C1495" s="93" t="s">
        <v>2351</v>
      </c>
    </row>
    <row r="1496" spans="1:3" ht="18.600000000000001">
      <c r="A1496" s="92" t="s">
        <v>5022</v>
      </c>
      <c r="B1496" s="92" t="s">
        <v>2352</v>
      </c>
      <c r="C1496" s="93"/>
    </row>
    <row r="1497" spans="1:3" ht="18.600000000000001">
      <c r="A1497" s="92" t="s">
        <v>5023</v>
      </c>
      <c r="B1497" s="92" t="s">
        <v>2353</v>
      </c>
      <c r="C1497" s="93"/>
    </row>
    <row r="1498" spans="1:3" ht="18.600000000000001">
      <c r="A1498" s="92" t="s">
        <v>5024</v>
      </c>
      <c r="B1498" s="92" t="s">
        <v>2354</v>
      </c>
      <c r="C1498" s="93" t="s">
        <v>2355</v>
      </c>
    </row>
    <row r="1499" spans="1:3" ht="30">
      <c r="A1499" s="92" t="s">
        <v>5025</v>
      </c>
      <c r="B1499" s="92" t="s">
        <v>2356</v>
      </c>
      <c r="C1499" s="93"/>
    </row>
    <row r="1500" spans="1:3" ht="18.600000000000001">
      <c r="A1500" s="92" t="s">
        <v>5026</v>
      </c>
      <c r="B1500" s="92" t="s">
        <v>2357</v>
      </c>
      <c r="C1500" s="93"/>
    </row>
    <row r="1501" spans="1:3">
      <c r="A1501" s="92" t="s">
        <v>2358</v>
      </c>
      <c r="B1501" s="92" t="s">
        <v>2359</v>
      </c>
      <c r="C1501" s="93" t="s">
        <v>2360</v>
      </c>
    </row>
    <row r="1502" spans="1:3" ht="18.600000000000001">
      <c r="A1502" s="92" t="s">
        <v>5027</v>
      </c>
      <c r="B1502" s="92" t="s">
        <v>2361</v>
      </c>
      <c r="C1502" s="93"/>
    </row>
    <row r="1503" spans="1:3">
      <c r="A1503" s="92" t="s">
        <v>2362</v>
      </c>
      <c r="B1503" s="92" t="s">
        <v>2363</v>
      </c>
      <c r="C1503" s="93" t="s">
        <v>2364</v>
      </c>
    </row>
    <row r="1504" spans="1:3">
      <c r="A1504" s="92" t="s">
        <v>2365</v>
      </c>
      <c r="B1504" s="92" t="s">
        <v>2366</v>
      </c>
      <c r="C1504" s="93" t="s">
        <v>2367</v>
      </c>
    </row>
    <row r="1505" spans="1:3">
      <c r="A1505" s="92" t="s">
        <v>2368</v>
      </c>
      <c r="B1505" s="92" t="s">
        <v>2369</v>
      </c>
      <c r="C1505" s="93" t="s">
        <v>2370</v>
      </c>
    </row>
    <row r="1506" spans="1:3" ht="18.600000000000001">
      <c r="A1506" s="92" t="s">
        <v>5028</v>
      </c>
      <c r="B1506" s="92" t="s">
        <v>2371</v>
      </c>
      <c r="C1506" s="93" t="s">
        <v>2372</v>
      </c>
    </row>
    <row r="1507" spans="1:3" ht="30">
      <c r="A1507" s="92" t="s">
        <v>5029</v>
      </c>
      <c r="B1507" s="92" t="s">
        <v>2373</v>
      </c>
      <c r="C1507" s="93"/>
    </row>
    <row r="1508" spans="1:3" ht="18.600000000000001">
      <c r="A1508" s="92" t="s">
        <v>5030</v>
      </c>
      <c r="B1508" s="92" t="s">
        <v>2374</v>
      </c>
      <c r="C1508" s="93"/>
    </row>
    <row r="1509" spans="1:3" ht="18.600000000000001">
      <c r="A1509" s="92" t="s">
        <v>5031</v>
      </c>
      <c r="B1509" s="92" t="s">
        <v>2375</v>
      </c>
      <c r="C1509" s="93"/>
    </row>
    <row r="1510" spans="1:3" ht="18.600000000000001">
      <c r="A1510" s="92" t="s">
        <v>5032</v>
      </c>
      <c r="B1510" s="92" t="s">
        <v>2376</v>
      </c>
      <c r="C1510" s="93"/>
    </row>
    <row r="1511" spans="1:3">
      <c r="A1511" s="92" t="s">
        <v>2377</v>
      </c>
      <c r="B1511" s="92" t="s">
        <v>2378</v>
      </c>
      <c r="C1511" s="93" t="s">
        <v>2379</v>
      </c>
    </row>
    <row r="1512" spans="1:3">
      <c r="A1512" s="92" t="s">
        <v>2380</v>
      </c>
      <c r="B1512" s="92" t="s">
        <v>2381</v>
      </c>
      <c r="C1512" s="93" t="s">
        <v>2382</v>
      </c>
    </row>
    <row r="1513" spans="1:3">
      <c r="A1513" s="92" t="s">
        <v>165</v>
      </c>
      <c r="B1513" s="92" t="s">
        <v>2383</v>
      </c>
      <c r="C1513" s="93" t="s">
        <v>2384</v>
      </c>
    </row>
    <row r="1514" spans="1:3" ht="18.600000000000001">
      <c r="A1514" s="92" t="s">
        <v>5033</v>
      </c>
      <c r="B1514" s="92" t="s">
        <v>2385</v>
      </c>
      <c r="C1514" s="94">
        <v>698078</v>
      </c>
    </row>
    <row r="1515" spans="1:3" ht="18.600000000000001">
      <c r="A1515" s="92" t="s">
        <v>5034</v>
      </c>
      <c r="B1515" s="92" t="s">
        <v>2386</v>
      </c>
      <c r="C1515" s="93" t="s">
        <v>2387</v>
      </c>
    </row>
    <row r="1516" spans="1:3">
      <c r="A1516" s="92" t="s">
        <v>2388</v>
      </c>
      <c r="B1516" s="92" t="s">
        <v>2389</v>
      </c>
      <c r="C1516" s="93" t="s">
        <v>2390</v>
      </c>
    </row>
    <row r="1517" spans="1:3" ht="18.600000000000001">
      <c r="A1517" s="92" t="s">
        <v>5035</v>
      </c>
      <c r="B1517" s="92" t="s">
        <v>2391</v>
      </c>
      <c r="C1517" s="93" t="s">
        <v>2392</v>
      </c>
    </row>
    <row r="1518" spans="1:3" ht="18.600000000000001">
      <c r="A1518" s="92" t="s">
        <v>5036</v>
      </c>
      <c r="B1518" s="92" t="s">
        <v>2393</v>
      </c>
      <c r="C1518" s="93" t="s">
        <v>2394</v>
      </c>
    </row>
    <row r="1519" spans="1:3" ht="18.600000000000001">
      <c r="A1519" s="92" t="s">
        <v>5037</v>
      </c>
      <c r="B1519" s="92" t="s">
        <v>1770</v>
      </c>
      <c r="C1519" s="93" t="s">
        <v>1771</v>
      </c>
    </row>
    <row r="1520" spans="1:3" ht="18.600000000000001">
      <c r="A1520" s="92" t="s">
        <v>5038</v>
      </c>
      <c r="B1520" s="92" t="s">
        <v>2395</v>
      </c>
      <c r="C1520" s="93" t="s">
        <v>2396</v>
      </c>
    </row>
    <row r="1521" spans="1:3" ht="18.600000000000001">
      <c r="A1521" s="92" t="s">
        <v>5039</v>
      </c>
      <c r="B1521" s="92" t="s">
        <v>2397</v>
      </c>
      <c r="C1521" s="93" t="s">
        <v>2398</v>
      </c>
    </row>
    <row r="1522" spans="1:3" ht="30">
      <c r="A1522" s="92" t="s">
        <v>5040</v>
      </c>
      <c r="B1522" s="92" t="s">
        <v>2399</v>
      </c>
      <c r="C1522" s="93"/>
    </row>
    <row r="1523" spans="1:3" ht="18.600000000000001">
      <c r="A1523" s="92" t="s">
        <v>5041</v>
      </c>
      <c r="B1523" s="92" t="s">
        <v>2400</v>
      </c>
      <c r="C1523" s="93"/>
    </row>
    <row r="1524" spans="1:3">
      <c r="A1524" s="92" t="s">
        <v>2401</v>
      </c>
      <c r="B1524" s="92" t="s">
        <v>2402</v>
      </c>
      <c r="C1524" s="93" t="s">
        <v>2403</v>
      </c>
    </row>
    <row r="1525" spans="1:3" ht="18.600000000000001">
      <c r="A1525" s="92" t="s">
        <v>5042</v>
      </c>
      <c r="B1525" s="92" t="s">
        <v>2404</v>
      </c>
      <c r="C1525" s="93"/>
    </row>
    <row r="1526" spans="1:3" ht="18.600000000000001">
      <c r="A1526" s="92" t="s">
        <v>5043</v>
      </c>
      <c r="B1526" s="92" t="s">
        <v>2405</v>
      </c>
      <c r="C1526" s="93"/>
    </row>
    <row r="1527" spans="1:3">
      <c r="A1527" s="92" t="s">
        <v>2406</v>
      </c>
      <c r="B1527" s="92" t="s">
        <v>2407</v>
      </c>
      <c r="C1527" s="93"/>
    </row>
    <row r="1528" spans="1:3" ht="18.600000000000001">
      <c r="A1528" s="92" t="s">
        <v>5044</v>
      </c>
      <c r="B1528" s="92" t="s">
        <v>2408</v>
      </c>
      <c r="C1528" s="93"/>
    </row>
    <row r="1529" spans="1:3">
      <c r="A1529" s="92" t="s">
        <v>2409</v>
      </c>
      <c r="B1529" s="92" t="s">
        <v>1644</v>
      </c>
      <c r="C1529" s="93" t="s">
        <v>1645</v>
      </c>
    </row>
    <row r="1530" spans="1:3" ht="18.600000000000001">
      <c r="A1530" s="92" t="s">
        <v>5045</v>
      </c>
      <c r="B1530" s="92" t="s">
        <v>2410</v>
      </c>
      <c r="C1530" s="93"/>
    </row>
    <row r="1531" spans="1:3" ht="18.600000000000001">
      <c r="A1531" s="92" t="s">
        <v>5046</v>
      </c>
      <c r="B1531" s="92" t="s">
        <v>2411</v>
      </c>
      <c r="C1531" s="93"/>
    </row>
    <row r="1532" spans="1:3">
      <c r="A1532" s="92" t="s">
        <v>2412</v>
      </c>
      <c r="B1532" s="92" t="s">
        <v>2413</v>
      </c>
      <c r="C1532" s="93"/>
    </row>
    <row r="1533" spans="1:3" ht="18.600000000000001">
      <c r="A1533" s="92" t="s">
        <v>5047</v>
      </c>
      <c r="B1533" s="92" t="s">
        <v>2414</v>
      </c>
      <c r="C1533" s="93"/>
    </row>
    <row r="1534" spans="1:3" ht="18.600000000000001">
      <c r="A1534" s="92" t="s">
        <v>5048</v>
      </c>
      <c r="B1534" s="92" t="s">
        <v>2415</v>
      </c>
      <c r="C1534" s="93"/>
    </row>
    <row r="1535" spans="1:3">
      <c r="A1535" s="155" t="s">
        <v>5049</v>
      </c>
      <c r="B1535" s="92" t="s">
        <v>2416</v>
      </c>
      <c r="C1535" s="156"/>
    </row>
    <row r="1536" spans="1:3">
      <c r="A1536" s="155"/>
      <c r="B1536" s="92" t="s">
        <v>2417</v>
      </c>
      <c r="C1536" s="156"/>
    </row>
    <row r="1537" spans="1:3" ht="30">
      <c r="A1537" s="92" t="s">
        <v>5050</v>
      </c>
      <c r="B1537" s="92" t="s">
        <v>2418</v>
      </c>
      <c r="C1537" s="93"/>
    </row>
    <row r="1538" spans="1:3" ht="30">
      <c r="A1538" s="92" t="s">
        <v>5051</v>
      </c>
      <c r="B1538" s="92" t="s">
        <v>2419</v>
      </c>
      <c r="C1538" s="93"/>
    </row>
    <row r="1539" spans="1:3" ht="18.600000000000001">
      <c r="A1539" s="92" t="s">
        <v>5052</v>
      </c>
      <c r="B1539" s="92" t="s">
        <v>2420</v>
      </c>
      <c r="C1539" s="93"/>
    </row>
    <row r="1540" spans="1:3" ht="18.600000000000001">
      <c r="A1540" s="92" t="s">
        <v>5053</v>
      </c>
      <c r="B1540" s="92" t="s">
        <v>2421</v>
      </c>
      <c r="C1540" s="93"/>
    </row>
    <row r="1541" spans="1:3" ht="18.600000000000001">
      <c r="A1541" s="92" t="s">
        <v>5054</v>
      </c>
      <c r="B1541" s="92" t="s">
        <v>2422</v>
      </c>
      <c r="C1541" s="93"/>
    </row>
    <row r="1542" spans="1:3" ht="18.600000000000001">
      <c r="A1542" s="92" t="s">
        <v>5055</v>
      </c>
      <c r="B1542" s="92" t="s">
        <v>2423</v>
      </c>
      <c r="C1542" s="93" t="s">
        <v>2424</v>
      </c>
    </row>
    <row r="1543" spans="1:3" ht="18.600000000000001">
      <c r="A1543" s="92" t="s">
        <v>5056</v>
      </c>
      <c r="B1543" s="92" t="s">
        <v>2425</v>
      </c>
      <c r="C1543" s="93"/>
    </row>
    <row r="1544" spans="1:3" ht="18.600000000000001">
      <c r="A1544" s="92" t="s">
        <v>5057</v>
      </c>
      <c r="B1544" s="92" t="s">
        <v>2426</v>
      </c>
      <c r="C1544" s="93" t="s">
        <v>2427</v>
      </c>
    </row>
    <row r="1545" spans="1:3" ht="18.600000000000001">
      <c r="A1545" s="92" t="s">
        <v>5058</v>
      </c>
      <c r="B1545" s="92" t="s">
        <v>2428</v>
      </c>
      <c r="C1545" s="93"/>
    </row>
    <row r="1546" spans="1:3" ht="18.600000000000001">
      <c r="A1546" s="92" t="s">
        <v>5059</v>
      </c>
      <c r="B1546" s="92" t="s">
        <v>2429</v>
      </c>
      <c r="C1546" s="93"/>
    </row>
    <row r="1547" spans="1:3" ht="18.600000000000001">
      <c r="A1547" s="92" t="s">
        <v>5060</v>
      </c>
      <c r="B1547" s="92" t="s">
        <v>2430</v>
      </c>
      <c r="C1547" s="93" t="s">
        <v>2431</v>
      </c>
    </row>
    <row r="1548" spans="1:3">
      <c r="A1548" s="92" t="s">
        <v>2432</v>
      </c>
      <c r="B1548" s="92"/>
      <c r="C1548" s="97"/>
    </row>
    <row r="1549" spans="1:3" ht="18.600000000000001">
      <c r="A1549" s="92" t="s">
        <v>5061</v>
      </c>
      <c r="B1549" s="92" t="s">
        <v>2433</v>
      </c>
      <c r="C1549" s="93"/>
    </row>
    <row r="1550" spans="1:3" ht="18.600000000000001">
      <c r="A1550" s="92" t="s">
        <v>5062</v>
      </c>
      <c r="B1550" s="92" t="s">
        <v>2434</v>
      </c>
      <c r="C1550" s="93"/>
    </row>
    <row r="1551" spans="1:3" ht="18.600000000000001">
      <c r="A1551" s="92" t="s">
        <v>5063</v>
      </c>
      <c r="B1551" s="92" t="s">
        <v>2435</v>
      </c>
      <c r="C1551" s="93" t="s">
        <v>2436</v>
      </c>
    </row>
    <row r="1552" spans="1:3" ht="18.600000000000001">
      <c r="A1552" s="92" t="s">
        <v>5064</v>
      </c>
      <c r="B1552" s="92" t="s">
        <v>2437</v>
      </c>
      <c r="C1552" s="93" t="s">
        <v>2438</v>
      </c>
    </row>
    <row r="1553" spans="1:3" ht="18.600000000000001">
      <c r="A1553" s="92" t="s">
        <v>5065</v>
      </c>
      <c r="B1553" s="92" t="s">
        <v>2439</v>
      </c>
      <c r="C1553" s="93"/>
    </row>
    <row r="1554" spans="1:3" ht="18.600000000000001">
      <c r="A1554" s="92" t="s">
        <v>5066</v>
      </c>
      <c r="B1554" s="92" t="s">
        <v>2440</v>
      </c>
      <c r="C1554" s="93"/>
    </row>
    <row r="1555" spans="1:3" ht="18.600000000000001">
      <c r="A1555" s="92" t="s">
        <v>5067</v>
      </c>
      <c r="B1555" s="92" t="s">
        <v>2441</v>
      </c>
      <c r="C1555" s="93" t="s">
        <v>2442</v>
      </c>
    </row>
    <row r="1556" spans="1:3">
      <c r="A1556" s="155" t="s">
        <v>5068</v>
      </c>
      <c r="B1556" s="92" t="s">
        <v>2443</v>
      </c>
      <c r="C1556" s="156" t="s">
        <v>2444</v>
      </c>
    </row>
    <row r="1557" spans="1:3">
      <c r="A1557" s="155"/>
      <c r="B1557" s="92" t="s">
        <v>2445</v>
      </c>
      <c r="C1557" s="156"/>
    </row>
    <row r="1558" spans="1:3" ht="18.600000000000001">
      <c r="A1558" s="92" t="s">
        <v>5069</v>
      </c>
      <c r="B1558" s="92" t="s">
        <v>2446</v>
      </c>
      <c r="C1558" s="93"/>
    </row>
    <row r="1559" spans="1:3" ht="18.600000000000001">
      <c r="A1559" s="92" t="s">
        <v>5070</v>
      </c>
      <c r="B1559" s="92" t="s">
        <v>2447</v>
      </c>
      <c r="C1559" s="93"/>
    </row>
    <row r="1560" spans="1:3" ht="18.600000000000001">
      <c r="A1560" s="92" t="s">
        <v>5071</v>
      </c>
      <c r="B1560" s="92" t="s">
        <v>2448</v>
      </c>
      <c r="C1560" s="93"/>
    </row>
    <row r="1561" spans="1:3" ht="18.600000000000001">
      <c r="A1561" s="92" t="s">
        <v>5072</v>
      </c>
      <c r="B1561" s="92" t="s">
        <v>2449</v>
      </c>
      <c r="C1561" s="93" t="s">
        <v>2450</v>
      </c>
    </row>
    <row r="1562" spans="1:3" ht="18.600000000000001">
      <c r="A1562" s="92" t="s">
        <v>5073</v>
      </c>
      <c r="B1562" s="92" t="s">
        <v>2451</v>
      </c>
      <c r="C1562" s="93"/>
    </row>
    <row r="1563" spans="1:3" ht="30">
      <c r="A1563" s="92" t="s">
        <v>5074</v>
      </c>
      <c r="B1563" s="92" t="s">
        <v>2452</v>
      </c>
      <c r="C1563" s="93"/>
    </row>
    <row r="1564" spans="1:3" ht="18.600000000000001">
      <c r="A1564" s="92" t="s">
        <v>5075</v>
      </c>
      <c r="B1564" s="92" t="s">
        <v>1775</v>
      </c>
      <c r="C1564" s="93" t="s">
        <v>1776</v>
      </c>
    </row>
    <row r="1565" spans="1:3" ht="18.600000000000001">
      <c r="A1565" s="92" t="s">
        <v>5076</v>
      </c>
      <c r="B1565" s="92" t="s">
        <v>2453</v>
      </c>
      <c r="C1565" s="93" t="s">
        <v>2454</v>
      </c>
    </row>
    <row r="1566" spans="1:3" ht="18.600000000000001">
      <c r="A1566" s="92" t="s">
        <v>5077</v>
      </c>
      <c r="B1566" s="92" t="s">
        <v>2455</v>
      </c>
      <c r="C1566" s="93"/>
    </row>
    <row r="1567" spans="1:3" ht="30">
      <c r="A1567" s="92" t="s">
        <v>5078</v>
      </c>
      <c r="B1567" s="92" t="s">
        <v>2456</v>
      </c>
      <c r="C1567" s="93"/>
    </row>
    <row r="1568" spans="1:3" ht="18.600000000000001">
      <c r="A1568" s="92" t="s">
        <v>5079</v>
      </c>
      <c r="B1568" s="92" t="s">
        <v>2457</v>
      </c>
      <c r="C1568" s="93"/>
    </row>
    <row r="1569" spans="1:3" ht="30">
      <c r="A1569" s="92" t="s">
        <v>5080</v>
      </c>
      <c r="B1569" s="92" t="s">
        <v>2458</v>
      </c>
      <c r="C1569" s="93"/>
    </row>
    <row r="1570" spans="1:3" ht="18.600000000000001">
      <c r="A1570" s="92" t="s">
        <v>5081</v>
      </c>
      <c r="B1570" s="92" t="s">
        <v>2459</v>
      </c>
      <c r="C1570" s="93"/>
    </row>
    <row r="1571" spans="1:3">
      <c r="A1571" s="155" t="s">
        <v>2460</v>
      </c>
      <c r="B1571" s="92" t="s">
        <v>2461</v>
      </c>
      <c r="C1571" s="156" t="s">
        <v>2462</v>
      </c>
    </row>
    <row r="1572" spans="1:3">
      <c r="A1572" s="155"/>
      <c r="B1572" s="92" t="s">
        <v>2463</v>
      </c>
      <c r="C1572" s="156"/>
    </row>
    <row r="1573" spans="1:3">
      <c r="A1573" s="155"/>
      <c r="B1573" s="92" t="s">
        <v>2464</v>
      </c>
      <c r="C1573" s="156"/>
    </row>
    <row r="1574" spans="1:3">
      <c r="A1574" s="155" t="s">
        <v>5082</v>
      </c>
      <c r="B1574" s="92" t="s">
        <v>2465</v>
      </c>
      <c r="C1574" s="156"/>
    </row>
    <row r="1575" spans="1:3">
      <c r="A1575" s="155"/>
      <c r="B1575" s="92" t="s">
        <v>2466</v>
      </c>
      <c r="C1575" s="156"/>
    </row>
    <row r="1576" spans="1:3">
      <c r="A1576" s="92" t="s">
        <v>2467</v>
      </c>
      <c r="B1576" s="92" t="s">
        <v>2468</v>
      </c>
      <c r="C1576" s="93"/>
    </row>
    <row r="1577" spans="1:3">
      <c r="A1577" s="92" t="s">
        <v>2469</v>
      </c>
      <c r="B1577" s="92" t="s">
        <v>2470</v>
      </c>
      <c r="C1577" s="93" t="s">
        <v>2471</v>
      </c>
    </row>
    <row r="1578" spans="1:3" ht="18.600000000000001">
      <c r="A1578" s="92" t="s">
        <v>5083</v>
      </c>
      <c r="B1578" s="92" t="s">
        <v>2472</v>
      </c>
      <c r="C1578" s="93" t="s">
        <v>2473</v>
      </c>
    </row>
    <row r="1579" spans="1:3">
      <c r="A1579" s="92" t="s">
        <v>2474</v>
      </c>
      <c r="B1579" s="92" t="s">
        <v>2475</v>
      </c>
      <c r="C1579" s="93"/>
    </row>
    <row r="1580" spans="1:3" ht="18.600000000000001">
      <c r="A1580" s="92" t="s">
        <v>5084</v>
      </c>
      <c r="B1580" s="92" t="s">
        <v>2476</v>
      </c>
      <c r="C1580" s="93"/>
    </row>
    <row r="1581" spans="1:3" ht="18.600000000000001">
      <c r="A1581" s="92" t="s">
        <v>5085</v>
      </c>
      <c r="B1581" s="92" t="s">
        <v>2477</v>
      </c>
      <c r="C1581" s="93"/>
    </row>
    <row r="1582" spans="1:3">
      <c r="A1582" s="155" t="s">
        <v>5086</v>
      </c>
      <c r="B1582" s="92" t="s">
        <v>2478</v>
      </c>
      <c r="C1582" s="156" t="s">
        <v>2479</v>
      </c>
    </row>
    <row r="1583" spans="1:3">
      <c r="A1583" s="155"/>
      <c r="B1583" s="92" t="s">
        <v>2480</v>
      </c>
      <c r="C1583" s="156"/>
    </row>
    <row r="1584" spans="1:3" ht="18.600000000000001">
      <c r="A1584" s="92" t="s">
        <v>5087</v>
      </c>
      <c r="B1584" s="92" t="s">
        <v>2481</v>
      </c>
      <c r="C1584" s="93" t="s">
        <v>2482</v>
      </c>
    </row>
    <row r="1585" spans="1:3" ht="18.600000000000001">
      <c r="A1585" s="92" t="s">
        <v>5088</v>
      </c>
      <c r="B1585" s="92" t="s">
        <v>2483</v>
      </c>
      <c r="C1585" s="93"/>
    </row>
    <row r="1586" spans="1:3" ht="18.600000000000001">
      <c r="A1586" s="92" t="s">
        <v>5089</v>
      </c>
      <c r="B1586" s="92" t="s">
        <v>2484</v>
      </c>
      <c r="C1586" s="93" t="s">
        <v>2485</v>
      </c>
    </row>
    <row r="1587" spans="1:3" ht="18.600000000000001">
      <c r="A1587" s="92" t="s">
        <v>5090</v>
      </c>
      <c r="B1587" s="92" t="s">
        <v>2486</v>
      </c>
      <c r="C1587" s="93"/>
    </row>
    <row r="1588" spans="1:3" ht="18.600000000000001">
      <c r="A1588" s="92" t="s">
        <v>5091</v>
      </c>
      <c r="B1588" s="92" t="s">
        <v>2487</v>
      </c>
      <c r="C1588" s="93"/>
    </row>
    <row r="1589" spans="1:3" ht="18.600000000000001">
      <c r="A1589" s="92" t="s">
        <v>5092</v>
      </c>
      <c r="B1589" s="92" t="s">
        <v>2488</v>
      </c>
      <c r="C1589" s="93" t="s">
        <v>2489</v>
      </c>
    </row>
    <row r="1590" spans="1:3" ht="18.600000000000001">
      <c r="A1590" s="92" t="s">
        <v>5093</v>
      </c>
      <c r="B1590" s="92" t="s">
        <v>2441</v>
      </c>
      <c r="C1590" s="93"/>
    </row>
    <row r="1591" spans="1:3" ht="18.600000000000001">
      <c r="A1591" s="92" t="s">
        <v>5094</v>
      </c>
      <c r="B1591" s="92" t="s">
        <v>2490</v>
      </c>
      <c r="C1591" s="93"/>
    </row>
    <row r="1592" spans="1:3" ht="18.600000000000001">
      <c r="A1592" s="92" t="s">
        <v>5095</v>
      </c>
      <c r="B1592" s="92" t="s">
        <v>2491</v>
      </c>
      <c r="C1592" s="93"/>
    </row>
    <row r="1593" spans="1:3" ht="18.600000000000001">
      <c r="A1593" s="92" t="s">
        <v>5096</v>
      </c>
      <c r="B1593" s="92" t="s">
        <v>2129</v>
      </c>
      <c r="C1593" s="93"/>
    </row>
    <row r="1594" spans="1:3" ht="18.600000000000001">
      <c r="A1594" s="92" t="s">
        <v>5097</v>
      </c>
      <c r="B1594" s="92" t="s">
        <v>2492</v>
      </c>
      <c r="C1594" s="93"/>
    </row>
    <row r="1595" spans="1:3" ht="18.600000000000001">
      <c r="A1595" s="92" t="s">
        <v>5098</v>
      </c>
      <c r="B1595" s="92" t="s">
        <v>2493</v>
      </c>
      <c r="C1595" s="93"/>
    </row>
    <row r="1596" spans="1:3">
      <c r="A1596" s="92" t="s">
        <v>2494</v>
      </c>
      <c r="B1596" s="92" t="s">
        <v>2495</v>
      </c>
      <c r="C1596" s="93"/>
    </row>
    <row r="1597" spans="1:3">
      <c r="A1597" s="92" t="s">
        <v>2496</v>
      </c>
      <c r="B1597" s="92" t="s">
        <v>2497</v>
      </c>
      <c r="C1597" s="93"/>
    </row>
    <row r="1598" spans="1:3" ht="18.600000000000001">
      <c r="A1598" s="92" t="s">
        <v>5099</v>
      </c>
      <c r="B1598" s="92" t="s">
        <v>2498</v>
      </c>
      <c r="C1598" s="93" t="s">
        <v>2499</v>
      </c>
    </row>
    <row r="1599" spans="1:3" ht="30">
      <c r="A1599" s="92" t="s">
        <v>5100</v>
      </c>
      <c r="B1599" s="92" t="s">
        <v>2500</v>
      </c>
      <c r="C1599" s="93"/>
    </row>
    <row r="1600" spans="1:3" ht="18.600000000000001">
      <c r="A1600" s="92" t="s">
        <v>5101</v>
      </c>
      <c r="B1600" s="92" t="s">
        <v>2501</v>
      </c>
      <c r="C1600" s="93"/>
    </row>
    <row r="1601" spans="1:3" ht="30">
      <c r="A1601" s="92" t="s">
        <v>5102</v>
      </c>
      <c r="B1601" s="92" t="s">
        <v>2502</v>
      </c>
      <c r="C1601" s="93"/>
    </row>
    <row r="1602" spans="1:3" ht="18.600000000000001">
      <c r="A1602" s="92" t="s">
        <v>5103</v>
      </c>
      <c r="B1602" s="92" t="s">
        <v>2503</v>
      </c>
      <c r="C1602" s="93"/>
    </row>
    <row r="1603" spans="1:3" ht="18.600000000000001">
      <c r="A1603" s="92" t="s">
        <v>5104</v>
      </c>
      <c r="B1603" s="92" t="s">
        <v>2504</v>
      </c>
      <c r="C1603" s="94">
        <v>2145076</v>
      </c>
    </row>
    <row r="1604" spans="1:3" ht="18.600000000000001">
      <c r="A1604" s="92" t="s">
        <v>5105</v>
      </c>
      <c r="B1604" s="92" t="s">
        <v>2505</v>
      </c>
      <c r="C1604" s="93" t="s">
        <v>1778</v>
      </c>
    </row>
    <row r="1605" spans="1:3" ht="18.600000000000001">
      <c r="A1605" s="92" t="s">
        <v>5106</v>
      </c>
      <c r="B1605" s="92" t="s">
        <v>2506</v>
      </c>
      <c r="C1605" s="93"/>
    </row>
    <row r="1606" spans="1:3" ht="30">
      <c r="A1606" s="92" t="s">
        <v>5107</v>
      </c>
      <c r="B1606" s="92" t="s">
        <v>2507</v>
      </c>
      <c r="C1606" s="93"/>
    </row>
    <row r="1607" spans="1:3" ht="18.600000000000001">
      <c r="A1607" s="92" t="s">
        <v>5108</v>
      </c>
      <c r="B1607" s="92" t="s">
        <v>2508</v>
      </c>
      <c r="C1607" s="93"/>
    </row>
    <row r="1608" spans="1:3" ht="30">
      <c r="A1608" s="92" t="s">
        <v>5109</v>
      </c>
      <c r="B1608" s="92" t="s">
        <v>2509</v>
      </c>
      <c r="C1608" s="93"/>
    </row>
    <row r="1609" spans="1:3">
      <c r="A1609" s="92" t="s">
        <v>2510</v>
      </c>
      <c r="B1609" s="92" t="s">
        <v>2511</v>
      </c>
      <c r="C1609" s="93" t="s">
        <v>2512</v>
      </c>
    </row>
    <row r="1610" spans="1:3" ht="18.600000000000001">
      <c r="A1610" s="92" t="s">
        <v>5110</v>
      </c>
      <c r="B1610" s="92" t="s">
        <v>2513</v>
      </c>
      <c r="C1610" s="93"/>
    </row>
    <row r="1611" spans="1:3">
      <c r="A1611" s="92" t="s">
        <v>2514</v>
      </c>
      <c r="B1611" s="92" t="s">
        <v>2515</v>
      </c>
      <c r="C1611" s="93"/>
    </row>
    <row r="1612" spans="1:3">
      <c r="A1612" s="155" t="s">
        <v>5111</v>
      </c>
      <c r="B1612" s="92" t="s">
        <v>2516</v>
      </c>
      <c r="C1612" s="156" t="s">
        <v>2517</v>
      </c>
    </row>
    <row r="1613" spans="1:3">
      <c r="A1613" s="155"/>
      <c r="B1613" s="92" t="s">
        <v>2518</v>
      </c>
      <c r="C1613" s="156"/>
    </row>
    <row r="1614" spans="1:3" ht="19.2">
      <c r="A1614" s="92" t="s">
        <v>5112</v>
      </c>
      <c r="B1614" s="92" t="s">
        <v>2519</v>
      </c>
      <c r="C1614" s="93"/>
    </row>
    <row r="1615" spans="1:3" ht="18.600000000000001">
      <c r="A1615" s="92" t="s">
        <v>5113</v>
      </c>
      <c r="B1615" s="92" t="s">
        <v>2520</v>
      </c>
      <c r="C1615" s="93"/>
    </row>
    <row r="1616" spans="1:3">
      <c r="A1616" s="92" t="s">
        <v>2521</v>
      </c>
      <c r="B1616" s="92" t="s">
        <v>2522</v>
      </c>
      <c r="C1616" s="93" t="s">
        <v>2523</v>
      </c>
    </row>
    <row r="1617" spans="1:3">
      <c r="A1617" s="92" t="s">
        <v>2524</v>
      </c>
      <c r="B1617" s="92" t="s">
        <v>2525</v>
      </c>
      <c r="C1617" s="93"/>
    </row>
    <row r="1618" spans="1:3" ht="30">
      <c r="A1618" s="92" t="s">
        <v>5114</v>
      </c>
      <c r="B1618" s="92" t="s">
        <v>2526</v>
      </c>
      <c r="C1618" s="93"/>
    </row>
    <row r="1619" spans="1:3" ht="18.600000000000001">
      <c r="A1619" s="92" t="s">
        <v>5115</v>
      </c>
      <c r="B1619" s="92" t="s">
        <v>2527</v>
      </c>
      <c r="C1619" s="93"/>
    </row>
    <row r="1620" spans="1:3" ht="18.600000000000001">
      <c r="A1620" s="92" t="s">
        <v>5116</v>
      </c>
      <c r="B1620" s="92" t="s">
        <v>2528</v>
      </c>
      <c r="C1620" s="93"/>
    </row>
    <row r="1621" spans="1:3">
      <c r="A1621" s="155" t="s">
        <v>5117</v>
      </c>
      <c r="B1621" s="92" t="s">
        <v>2529</v>
      </c>
      <c r="C1621" s="156"/>
    </row>
    <row r="1622" spans="1:3">
      <c r="A1622" s="155"/>
      <c r="B1622" s="92" t="s">
        <v>2530</v>
      </c>
      <c r="C1622" s="156"/>
    </row>
    <row r="1623" spans="1:3">
      <c r="A1623" s="155"/>
      <c r="B1623" s="92" t="s">
        <v>2531</v>
      </c>
      <c r="C1623" s="156"/>
    </row>
    <row r="1624" spans="1:3" ht="18.600000000000001">
      <c r="A1624" s="92" t="s">
        <v>5118</v>
      </c>
      <c r="B1624" s="92" t="s">
        <v>2532</v>
      </c>
      <c r="C1624" s="93"/>
    </row>
    <row r="1625" spans="1:3" ht="18.600000000000001">
      <c r="A1625" s="92" t="s">
        <v>5119</v>
      </c>
      <c r="B1625" s="92" t="s">
        <v>2533</v>
      </c>
      <c r="C1625" s="93"/>
    </row>
    <row r="1626" spans="1:3" ht="18.600000000000001">
      <c r="A1626" s="92" t="s">
        <v>5120</v>
      </c>
      <c r="B1626" s="92" t="s">
        <v>2534</v>
      </c>
      <c r="C1626" s="93" t="s">
        <v>2535</v>
      </c>
    </row>
    <row r="1627" spans="1:3" ht="18.600000000000001">
      <c r="A1627" s="92" t="s">
        <v>5121</v>
      </c>
      <c r="B1627" s="92" t="s">
        <v>2536</v>
      </c>
      <c r="C1627" s="93" t="s">
        <v>2537</v>
      </c>
    </row>
    <row r="1628" spans="1:3" ht="18.600000000000001">
      <c r="A1628" s="92" t="s">
        <v>5122</v>
      </c>
      <c r="B1628" s="92" t="s">
        <v>2538</v>
      </c>
      <c r="C1628" s="93"/>
    </row>
    <row r="1629" spans="1:3" ht="18.600000000000001">
      <c r="A1629" s="92" t="s">
        <v>5123</v>
      </c>
      <c r="B1629" s="92" t="s">
        <v>2539</v>
      </c>
      <c r="C1629" s="93"/>
    </row>
    <row r="1630" spans="1:3" ht="18.600000000000001">
      <c r="A1630" s="92" t="s">
        <v>5124</v>
      </c>
      <c r="B1630" s="92" t="s">
        <v>2540</v>
      </c>
      <c r="C1630" s="93" t="s">
        <v>2541</v>
      </c>
    </row>
    <row r="1631" spans="1:3" ht="18.600000000000001">
      <c r="A1631" s="92" t="s">
        <v>5125</v>
      </c>
      <c r="B1631" s="92" t="s">
        <v>2542</v>
      </c>
      <c r="C1631" s="93" t="s">
        <v>2543</v>
      </c>
    </row>
    <row r="1632" spans="1:3" ht="19.2">
      <c r="A1632" s="92" t="s">
        <v>5126</v>
      </c>
      <c r="B1632" s="92" t="s">
        <v>2544</v>
      </c>
      <c r="C1632" s="93"/>
    </row>
    <row r="1633" spans="1:3">
      <c r="A1633" s="155" t="s">
        <v>5127</v>
      </c>
      <c r="B1633" s="92" t="s">
        <v>2545</v>
      </c>
      <c r="C1633" s="156" t="s">
        <v>2546</v>
      </c>
    </row>
    <row r="1634" spans="1:3">
      <c r="A1634" s="155"/>
      <c r="B1634" s="92" t="s">
        <v>2547</v>
      </c>
      <c r="C1634" s="156"/>
    </row>
    <row r="1635" spans="1:3">
      <c r="A1635" s="155"/>
      <c r="B1635" s="92" t="s">
        <v>2548</v>
      </c>
      <c r="C1635" s="156"/>
    </row>
    <row r="1636" spans="1:3" ht="18.600000000000001">
      <c r="A1636" s="92" t="s">
        <v>5007</v>
      </c>
      <c r="B1636" s="92" t="s">
        <v>2314</v>
      </c>
      <c r="C1636" s="93"/>
    </row>
    <row r="1637" spans="1:3">
      <c r="A1637" s="92" t="s">
        <v>2549</v>
      </c>
      <c r="B1637" s="155" t="s">
        <v>2550</v>
      </c>
      <c r="C1637" s="156"/>
    </row>
    <row r="1638" spans="1:3">
      <c r="A1638" s="92">
        <v>4</v>
      </c>
      <c r="B1638" s="155"/>
      <c r="C1638" s="156"/>
    </row>
    <row r="1639" spans="1:3" ht="19.2">
      <c r="A1639" s="92" t="s">
        <v>5128</v>
      </c>
      <c r="B1639" s="92" t="s">
        <v>2551</v>
      </c>
      <c r="C1639" s="93"/>
    </row>
    <row r="1640" spans="1:3" ht="18.600000000000001">
      <c r="A1640" s="92" t="s">
        <v>5129</v>
      </c>
      <c r="B1640" s="92" t="s">
        <v>2552</v>
      </c>
      <c r="C1640" s="93"/>
    </row>
    <row r="1641" spans="1:3" ht="18.600000000000001">
      <c r="A1641" s="92" t="s">
        <v>5130</v>
      </c>
      <c r="B1641" s="92" t="s">
        <v>2553</v>
      </c>
      <c r="C1641" s="93"/>
    </row>
    <row r="1642" spans="1:3" ht="18.600000000000001">
      <c r="A1642" s="92" t="s">
        <v>5131</v>
      </c>
      <c r="B1642" s="92" t="s">
        <v>2554</v>
      </c>
      <c r="C1642" s="93"/>
    </row>
    <row r="1643" spans="1:3" ht="18.600000000000001">
      <c r="A1643" s="92" t="s">
        <v>5132</v>
      </c>
      <c r="B1643" s="92" t="s">
        <v>2555</v>
      </c>
      <c r="C1643" s="93"/>
    </row>
    <row r="1644" spans="1:3" ht="18.600000000000001">
      <c r="A1644" s="92" t="s">
        <v>5133</v>
      </c>
      <c r="B1644" s="92" t="s">
        <v>2553</v>
      </c>
      <c r="C1644" s="93"/>
    </row>
    <row r="1645" spans="1:3" ht="18.600000000000001">
      <c r="A1645" s="92" t="s">
        <v>5134</v>
      </c>
      <c r="B1645" s="92" t="s">
        <v>2556</v>
      </c>
      <c r="C1645" s="93" t="s">
        <v>2557</v>
      </c>
    </row>
    <row r="1646" spans="1:3" ht="19.2">
      <c r="A1646" s="92" t="s">
        <v>5135</v>
      </c>
      <c r="B1646" s="92" t="s">
        <v>2558</v>
      </c>
      <c r="C1646" s="93"/>
    </row>
    <row r="1647" spans="1:3" ht="18.600000000000001">
      <c r="A1647" s="92" t="s">
        <v>5136</v>
      </c>
      <c r="B1647" s="92" t="s">
        <v>2559</v>
      </c>
      <c r="C1647" s="93"/>
    </row>
    <row r="1648" spans="1:3" ht="18.600000000000001">
      <c r="A1648" s="92" t="s">
        <v>5137</v>
      </c>
      <c r="B1648" s="92" t="s">
        <v>2560</v>
      </c>
      <c r="C1648" s="93" t="s">
        <v>2561</v>
      </c>
    </row>
    <row r="1649" spans="1:3" ht="18.600000000000001">
      <c r="A1649" s="92" t="s">
        <v>5138</v>
      </c>
      <c r="B1649" s="92" t="s">
        <v>2562</v>
      </c>
      <c r="C1649" s="93"/>
    </row>
    <row r="1650" spans="1:3" ht="18.600000000000001">
      <c r="A1650" s="92" t="s">
        <v>5139</v>
      </c>
      <c r="B1650" s="92" t="s">
        <v>2563</v>
      </c>
      <c r="C1650" s="93"/>
    </row>
    <row r="1651" spans="1:3" ht="18.600000000000001">
      <c r="A1651" s="92" t="s">
        <v>5140</v>
      </c>
      <c r="B1651" s="92" t="s">
        <v>2564</v>
      </c>
      <c r="C1651" s="93" t="s">
        <v>2565</v>
      </c>
    </row>
    <row r="1652" spans="1:3" ht="18.600000000000001">
      <c r="A1652" s="92" t="s">
        <v>5141</v>
      </c>
      <c r="B1652" s="92" t="s">
        <v>2566</v>
      </c>
      <c r="C1652" s="93" t="s">
        <v>2567</v>
      </c>
    </row>
    <row r="1653" spans="1:3" ht="18.600000000000001">
      <c r="A1653" s="92" t="s">
        <v>5142</v>
      </c>
      <c r="B1653" s="92" t="s">
        <v>2568</v>
      </c>
      <c r="C1653" s="93"/>
    </row>
    <row r="1654" spans="1:3" ht="30">
      <c r="A1654" s="92" t="s">
        <v>5143</v>
      </c>
      <c r="B1654" s="92" t="s">
        <v>2569</v>
      </c>
      <c r="C1654" s="93"/>
    </row>
    <row r="1655" spans="1:3" ht="18.600000000000001">
      <c r="A1655" s="92" t="s">
        <v>5144</v>
      </c>
      <c r="B1655" s="92" t="s">
        <v>2570</v>
      </c>
      <c r="C1655" s="93" t="s">
        <v>2571</v>
      </c>
    </row>
    <row r="1656" spans="1:3" ht="18.600000000000001">
      <c r="A1656" s="92" t="s">
        <v>5145</v>
      </c>
      <c r="B1656" s="92" t="s">
        <v>2562</v>
      </c>
      <c r="C1656" s="93"/>
    </row>
    <row r="1657" spans="1:3" ht="30">
      <c r="A1657" s="155" t="s">
        <v>5146</v>
      </c>
      <c r="B1657" s="92" t="s">
        <v>2572</v>
      </c>
      <c r="C1657" s="156"/>
    </row>
    <row r="1658" spans="1:3">
      <c r="A1658" s="155"/>
      <c r="B1658" s="92" t="s">
        <v>2573</v>
      </c>
      <c r="C1658" s="156"/>
    </row>
    <row r="1659" spans="1:3">
      <c r="A1659" s="155"/>
      <c r="B1659" s="92" t="s">
        <v>2574</v>
      </c>
      <c r="C1659" s="156"/>
    </row>
    <row r="1660" spans="1:3" ht="18.600000000000001">
      <c r="A1660" s="92" t="s">
        <v>5147</v>
      </c>
      <c r="B1660" s="92" t="s">
        <v>2575</v>
      </c>
      <c r="C1660" s="93"/>
    </row>
    <row r="1661" spans="1:3" ht="18.600000000000001">
      <c r="A1661" s="92" t="s">
        <v>5148</v>
      </c>
      <c r="B1661" s="92" t="s">
        <v>2576</v>
      </c>
      <c r="C1661" s="93"/>
    </row>
    <row r="1662" spans="1:3" ht="30">
      <c r="A1662" s="92" t="s">
        <v>5149</v>
      </c>
      <c r="B1662" s="92" t="s">
        <v>2577</v>
      </c>
      <c r="C1662" s="93"/>
    </row>
    <row r="1663" spans="1:3" ht="30">
      <c r="A1663" s="92" t="s">
        <v>5150</v>
      </c>
      <c r="B1663" s="92" t="s">
        <v>2578</v>
      </c>
      <c r="C1663" s="93"/>
    </row>
    <row r="1664" spans="1:3" ht="30">
      <c r="A1664" s="92" t="s">
        <v>5151</v>
      </c>
      <c r="B1664" s="92" t="s">
        <v>2579</v>
      </c>
      <c r="C1664" s="93"/>
    </row>
    <row r="1665" spans="1:3" ht="18.600000000000001">
      <c r="A1665" s="92" t="s">
        <v>5152</v>
      </c>
      <c r="B1665" s="92" t="s">
        <v>2580</v>
      </c>
      <c r="C1665" s="93"/>
    </row>
    <row r="1666" spans="1:3" ht="18.600000000000001">
      <c r="A1666" s="92" t="s">
        <v>5153</v>
      </c>
      <c r="B1666" s="92" t="s">
        <v>2581</v>
      </c>
      <c r="C1666" s="93"/>
    </row>
    <row r="1667" spans="1:3">
      <c r="A1667" s="155" t="s">
        <v>2582</v>
      </c>
      <c r="B1667" s="92" t="s">
        <v>2583</v>
      </c>
      <c r="C1667" s="156" t="s">
        <v>2584</v>
      </c>
    </row>
    <row r="1668" spans="1:3">
      <c r="A1668" s="155"/>
      <c r="B1668" s="92" t="s">
        <v>2585</v>
      </c>
      <c r="C1668" s="156"/>
    </row>
    <row r="1669" spans="1:3">
      <c r="A1669" s="155"/>
      <c r="B1669" s="92" t="s">
        <v>2586</v>
      </c>
      <c r="C1669" s="156"/>
    </row>
    <row r="1670" spans="1:3">
      <c r="A1670" s="155" t="s">
        <v>5154</v>
      </c>
      <c r="B1670" s="92" t="s">
        <v>2587</v>
      </c>
      <c r="C1670" s="156" t="s">
        <v>2588</v>
      </c>
    </row>
    <row r="1671" spans="1:3">
      <c r="A1671" s="155"/>
      <c r="B1671" s="92" t="s">
        <v>2589</v>
      </c>
      <c r="C1671" s="156"/>
    </row>
    <row r="1672" spans="1:3" ht="19.2">
      <c r="A1672" s="92" t="s">
        <v>5155</v>
      </c>
      <c r="B1672" s="92" t="s">
        <v>2590</v>
      </c>
      <c r="C1672" s="93"/>
    </row>
    <row r="1673" spans="1:3" ht="18.600000000000001">
      <c r="A1673" s="92" t="s">
        <v>5156</v>
      </c>
      <c r="B1673" s="92" t="s">
        <v>2591</v>
      </c>
      <c r="C1673" s="93" t="s">
        <v>2592</v>
      </c>
    </row>
    <row r="1674" spans="1:3" ht="19.2">
      <c r="A1674" s="92" t="s">
        <v>5157</v>
      </c>
      <c r="B1674" s="92" t="s">
        <v>2593</v>
      </c>
      <c r="C1674" s="93"/>
    </row>
    <row r="1675" spans="1:3" ht="18.600000000000001">
      <c r="A1675" s="92" t="s">
        <v>5158</v>
      </c>
      <c r="B1675" s="92" t="s">
        <v>2594</v>
      </c>
      <c r="C1675" s="93" t="s">
        <v>2595</v>
      </c>
    </row>
    <row r="1676" spans="1:3" ht="18.600000000000001">
      <c r="A1676" s="92" t="s">
        <v>5159</v>
      </c>
      <c r="B1676" s="92" t="s">
        <v>2254</v>
      </c>
      <c r="C1676" s="93" t="s">
        <v>2596</v>
      </c>
    </row>
    <row r="1677" spans="1:3">
      <c r="A1677" s="155" t="s">
        <v>5160</v>
      </c>
      <c r="B1677" s="92" t="s">
        <v>2597</v>
      </c>
      <c r="C1677" s="156" t="s">
        <v>2598</v>
      </c>
    </row>
    <row r="1678" spans="1:3">
      <c r="A1678" s="155"/>
      <c r="B1678" s="92" t="s">
        <v>2599</v>
      </c>
      <c r="C1678" s="156"/>
    </row>
    <row r="1679" spans="1:3">
      <c r="A1679" s="155"/>
      <c r="B1679" s="92" t="s">
        <v>2600</v>
      </c>
      <c r="C1679" s="156"/>
    </row>
    <row r="1680" spans="1:3">
      <c r="A1680" s="155" t="s">
        <v>5161</v>
      </c>
      <c r="B1680" s="92" t="s">
        <v>2601</v>
      </c>
      <c r="C1680" s="156" t="s">
        <v>2602</v>
      </c>
    </row>
    <row r="1681" spans="1:3">
      <c r="A1681" s="155"/>
      <c r="B1681" s="92" t="s">
        <v>2603</v>
      </c>
      <c r="C1681" s="156"/>
    </row>
    <row r="1682" spans="1:3">
      <c r="A1682" s="155" t="s">
        <v>5162</v>
      </c>
      <c r="B1682" s="92" t="s">
        <v>2604</v>
      </c>
      <c r="C1682" s="156" t="s">
        <v>2605</v>
      </c>
    </row>
    <row r="1683" spans="1:3">
      <c r="A1683" s="155"/>
      <c r="B1683" s="92" t="s">
        <v>2589</v>
      </c>
      <c r="C1683" s="156"/>
    </row>
    <row r="1684" spans="1:3">
      <c r="A1684" s="155" t="s">
        <v>5163</v>
      </c>
      <c r="B1684" s="92" t="s">
        <v>2606</v>
      </c>
      <c r="C1684" s="156" t="s">
        <v>2607</v>
      </c>
    </row>
    <row r="1685" spans="1:3">
      <c r="A1685" s="155"/>
      <c r="B1685" s="92" t="s">
        <v>2608</v>
      </c>
      <c r="C1685" s="156"/>
    </row>
    <row r="1686" spans="1:3" ht="18.600000000000001">
      <c r="A1686" s="92" t="s">
        <v>5164</v>
      </c>
      <c r="B1686" s="95" t="s">
        <v>5165</v>
      </c>
      <c r="C1686" s="93" t="s">
        <v>2609</v>
      </c>
    </row>
    <row r="1687" spans="1:3" ht="18.600000000000001">
      <c r="A1687" s="92" t="s">
        <v>5166</v>
      </c>
      <c r="B1687" s="92" t="s">
        <v>2610</v>
      </c>
      <c r="C1687" s="93"/>
    </row>
    <row r="1688" spans="1:3" ht="18.600000000000001">
      <c r="A1688" s="92" t="s">
        <v>5167</v>
      </c>
      <c r="B1688" s="92" t="s">
        <v>2611</v>
      </c>
      <c r="C1688" s="93"/>
    </row>
    <row r="1689" spans="1:3" ht="18.600000000000001">
      <c r="A1689" s="92" t="s">
        <v>5168</v>
      </c>
      <c r="B1689" s="92" t="s">
        <v>2612</v>
      </c>
      <c r="C1689" s="93"/>
    </row>
    <row r="1690" spans="1:3" ht="30">
      <c r="A1690" s="92" t="s">
        <v>5169</v>
      </c>
      <c r="B1690" s="92" t="s">
        <v>2613</v>
      </c>
      <c r="C1690" s="93" t="s">
        <v>2614</v>
      </c>
    </row>
    <row r="1691" spans="1:3" ht="30">
      <c r="A1691" s="92" t="s">
        <v>5170</v>
      </c>
      <c r="B1691" s="92" t="s">
        <v>2615</v>
      </c>
      <c r="C1691" s="93"/>
    </row>
    <row r="1692" spans="1:3">
      <c r="A1692" s="92" t="s">
        <v>2616</v>
      </c>
      <c r="B1692" s="92" t="s">
        <v>2617</v>
      </c>
      <c r="C1692" s="93" t="s">
        <v>2618</v>
      </c>
    </row>
    <row r="1693" spans="1:3">
      <c r="A1693" s="92" t="s">
        <v>2619</v>
      </c>
      <c r="B1693" s="92" t="s">
        <v>2620</v>
      </c>
      <c r="C1693" s="93" t="s">
        <v>2621</v>
      </c>
    </row>
    <row r="1694" spans="1:3" ht="18.600000000000001">
      <c r="A1694" s="92" t="s">
        <v>5171</v>
      </c>
      <c r="B1694" s="92" t="s">
        <v>2622</v>
      </c>
      <c r="C1694" s="93"/>
    </row>
    <row r="1695" spans="1:3" ht="18.600000000000001">
      <c r="A1695" s="92" t="s">
        <v>5172</v>
      </c>
      <c r="B1695" s="92" t="s">
        <v>2623</v>
      </c>
      <c r="C1695" s="93"/>
    </row>
    <row r="1696" spans="1:3" ht="18.600000000000001">
      <c r="A1696" s="92" t="s">
        <v>5173</v>
      </c>
      <c r="B1696" s="92" t="s">
        <v>2624</v>
      </c>
      <c r="C1696" s="93"/>
    </row>
    <row r="1697" spans="1:3">
      <c r="A1697" s="155" t="s">
        <v>154</v>
      </c>
      <c r="B1697" s="92" t="s">
        <v>2625</v>
      </c>
      <c r="C1697" s="156" t="s">
        <v>2626</v>
      </c>
    </row>
    <row r="1698" spans="1:3">
      <c r="A1698" s="155"/>
      <c r="B1698" s="92" t="s">
        <v>2627</v>
      </c>
      <c r="C1698" s="156"/>
    </row>
    <row r="1699" spans="1:3">
      <c r="A1699" s="155"/>
      <c r="B1699" s="92" t="s">
        <v>2628</v>
      </c>
      <c r="C1699" s="156"/>
    </row>
    <row r="1700" spans="1:3">
      <c r="A1700" s="92" t="s">
        <v>2629</v>
      </c>
      <c r="B1700" s="92" t="s">
        <v>2630</v>
      </c>
      <c r="C1700" s="93" t="s">
        <v>2631</v>
      </c>
    </row>
    <row r="1701" spans="1:3">
      <c r="A1701" s="92" t="s">
        <v>2632</v>
      </c>
      <c r="B1701" s="92" t="s">
        <v>2633</v>
      </c>
      <c r="C1701" s="93"/>
    </row>
    <row r="1702" spans="1:3">
      <c r="A1702" s="155" t="s">
        <v>5174</v>
      </c>
      <c r="B1702" s="92" t="s">
        <v>2634</v>
      </c>
      <c r="C1702" s="156" t="s">
        <v>2635</v>
      </c>
    </row>
    <row r="1703" spans="1:3">
      <c r="A1703" s="155"/>
      <c r="B1703" s="92" t="s">
        <v>2636</v>
      </c>
      <c r="C1703" s="156"/>
    </row>
    <row r="1704" spans="1:3">
      <c r="A1704" s="92" t="s">
        <v>2637</v>
      </c>
      <c r="B1704" s="92" t="s">
        <v>2638</v>
      </c>
      <c r="C1704" s="93" t="s">
        <v>2639</v>
      </c>
    </row>
    <row r="1705" spans="1:3" ht="18.600000000000001">
      <c r="A1705" s="92" t="s">
        <v>5175</v>
      </c>
      <c r="B1705" s="92" t="s">
        <v>2640</v>
      </c>
      <c r="C1705" s="93"/>
    </row>
    <row r="1706" spans="1:3" ht="18.600000000000001">
      <c r="A1706" s="92" t="s">
        <v>5176</v>
      </c>
      <c r="B1706" s="92" t="s">
        <v>2641</v>
      </c>
      <c r="C1706" s="93"/>
    </row>
    <row r="1707" spans="1:3" ht="18.600000000000001">
      <c r="A1707" s="92" t="s">
        <v>5177</v>
      </c>
      <c r="B1707" s="92" t="s">
        <v>2642</v>
      </c>
      <c r="C1707" s="93"/>
    </row>
    <row r="1708" spans="1:3" ht="30">
      <c r="A1708" s="92" t="s">
        <v>5178</v>
      </c>
      <c r="B1708" s="92" t="s">
        <v>2643</v>
      </c>
      <c r="C1708" s="93"/>
    </row>
    <row r="1709" spans="1:3">
      <c r="A1709" s="92" t="s">
        <v>9</v>
      </c>
      <c r="B1709" s="92" t="s">
        <v>2644</v>
      </c>
      <c r="C1709" s="93" t="s">
        <v>2645</v>
      </c>
    </row>
    <row r="1710" spans="1:3">
      <c r="A1710" s="92" t="s">
        <v>108</v>
      </c>
      <c r="B1710" s="92" t="s">
        <v>2646</v>
      </c>
      <c r="C1710" s="93" t="s">
        <v>2647</v>
      </c>
    </row>
    <row r="1711" spans="1:3" ht="30">
      <c r="A1711" s="92" t="s">
        <v>5179</v>
      </c>
      <c r="B1711" s="92" t="s">
        <v>2648</v>
      </c>
      <c r="C1711" s="93"/>
    </row>
    <row r="1712" spans="1:3" ht="18.600000000000001">
      <c r="A1712" s="92" t="s">
        <v>5180</v>
      </c>
      <c r="B1712" s="92" t="s">
        <v>2649</v>
      </c>
      <c r="C1712" s="93"/>
    </row>
    <row r="1713" spans="1:3" ht="18.600000000000001">
      <c r="A1713" s="92" t="s">
        <v>5181</v>
      </c>
      <c r="B1713" s="92" t="s">
        <v>2650</v>
      </c>
      <c r="C1713" s="93"/>
    </row>
    <row r="1714" spans="1:3" ht="18.600000000000001">
      <c r="A1714" s="92" t="s">
        <v>5182</v>
      </c>
      <c r="B1714" s="92" t="s">
        <v>2651</v>
      </c>
      <c r="C1714" s="93"/>
    </row>
    <row r="1715" spans="1:3">
      <c r="A1715" s="155" t="s">
        <v>5183</v>
      </c>
      <c r="B1715" s="92" t="s">
        <v>2652</v>
      </c>
      <c r="C1715" s="156" t="s">
        <v>2653</v>
      </c>
    </row>
    <row r="1716" spans="1:3">
      <c r="A1716" s="155"/>
      <c r="B1716" s="92" t="s">
        <v>2654</v>
      </c>
      <c r="C1716" s="156"/>
    </row>
    <row r="1717" spans="1:3" ht="18.600000000000001">
      <c r="A1717" s="92" t="s">
        <v>5184</v>
      </c>
      <c r="B1717" s="92" t="s">
        <v>2655</v>
      </c>
      <c r="C1717" s="93" t="s">
        <v>2656</v>
      </c>
    </row>
    <row r="1718" spans="1:3" ht="18.600000000000001">
      <c r="A1718" s="92" t="s">
        <v>5185</v>
      </c>
      <c r="B1718" s="92" t="s">
        <v>2657</v>
      </c>
      <c r="C1718" s="93"/>
    </row>
    <row r="1719" spans="1:3" ht="18.600000000000001">
      <c r="A1719" s="92" t="s">
        <v>5186</v>
      </c>
      <c r="B1719" s="92" t="s">
        <v>2658</v>
      </c>
      <c r="C1719" s="93" t="s">
        <v>2659</v>
      </c>
    </row>
    <row r="1720" spans="1:3" ht="18.600000000000001">
      <c r="A1720" s="92" t="s">
        <v>5187</v>
      </c>
      <c r="B1720" s="92" t="s">
        <v>2660</v>
      </c>
      <c r="C1720" s="93"/>
    </row>
    <row r="1721" spans="1:3" ht="18.600000000000001">
      <c r="A1721" s="92" t="s">
        <v>5188</v>
      </c>
      <c r="B1721" s="92" t="s">
        <v>2661</v>
      </c>
      <c r="C1721" s="93" t="s">
        <v>2662</v>
      </c>
    </row>
    <row r="1722" spans="1:3">
      <c r="A1722" s="155" t="s">
        <v>5189</v>
      </c>
      <c r="B1722" s="92" t="s">
        <v>2663</v>
      </c>
      <c r="C1722" s="156" t="s">
        <v>2664</v>
      </c>
    </row>
    <row r="1723" spans="1:3">
      <c r="A1723" s="155"/>
      <c r="B1723" s="92" t="s">
        <v>2665</v>
      </c>
      <c r="C1723" s="156"/>
    </row>
    <row r="1724" spans="1:3" ht="18.600000000000001">
      <c r="A1724" s="92" t="s">
        <v>5190</v>
      </c>
      <c r="B1724" s="92" t="s">
        <v>2666</v>
      </c>
      <c r="C1724" s="93"/>
    </row>
    <row r="1725" spans="1:3" ht="18.600000000000001">
      <c r="A1725" s="92" t="s">
        <v>5191</v>
      </c>
      <c r="B1725" s="92" t="s">
        <v>2667</v>
      </c>
      <c r="C1725" s="93" t="s">
        <v>2668</v>
      </c>
    </row>
    <row r="1726" spans="1:3" ht="18.600000000000001">
      <c r="A1726" s="92" t="s">
        <v>5192</v>
      </c>
      <c r="B1726" s="92" t="s">
        <v>2669</v>
      </c>
      <c r="C1726" s="93"/>
    </row>
    <row r="1727" spans="1:3" ht="18.600000000000001">
      <c r="A1727" s="92" t="s">
        <v>5193</v>
      </c>
      <c r="B1727" s="92" t="s">
        <v>2649</v>
      </c>
      <c r="C1727" s="93" t="s">
        <v>2670</v>
      </c>
    </row>
    <row r="1728" spans="1:3" ht="18.600000000000001">
      <c r="A1728" s="92" t="s">
        <v>5194</v>
      </c>
      <c r="B1728" s="92" t="s">
        <v>2671</v>
      </c>
      <c r="C1728" s="93"/>
    </row>
    <row r="1729" spans="1:3" ht="18.600000000000001">
      <c r="A1729" s="92" t="s">
        <v>5195</v>
      </c>
      <c r="B1729" s="92" t="s">
        <v>2672</v>
      </c>
      <c r="C1729" s="93"/>
    </row>
    <row r="1730" spans="1:3" ht="18.600000000000001">
      <c r="A1730" s="92" t="s">
        <v>5196</v>
      </c>
      <c r="B1730" s="92" t="s">
        <v>2673</v>
      </c>
      <c r="C1730" s="93"/>
    </row>
    <row r="1731" spans="1:3" ht="18.600000000000001">
      <c r="A1731" s="92" t="s">
        <v>5197</v>
      </c>
      <c r="B1731" s="92" t="s">
        <v>2674</v>
      </c>
      <c r="C1731" s="93"/>
    </row>
    <row r="1732" spans="1:3" ht="18.600000000000001">
      <c r="A1732" s="92" t="s">
        <v>5198</v>
      </c>
      <c r="B1732" s="92" t="s">
        <v>2675</v>
      </c>
      <c r="C1732" s="93"/>
    </row>
    <row r="1733" spans="1:3" ht="18.600000000000001">
      <c r="A1733" s="92" t="s">
        <v>5199</v>
      </c>
      <c r="B1733" s="92" t="s">
        <v>2676</v>
      </c>
      <c r="C1733" s="93"/>
    </row>
    <row r="1734" spans="1:3" ht="18.600000000000001">
      <c r="A1734" s="92" t="s">
        <v>5200</v>
      </c>
      <c r="B1734" s="92" t="s">
        <v>339</v>
      </c>
      <c r="C1734" s="93" t="s">
        <v>340</v>
      </c>
    </row>
    <row r="1735" spans="1:3" ht="30">
      <c r="A1735" s="92" t="s">
        <v>5201</v>
      </c>
      <c r="B1735" s="92" t="s">
        <v>2677</v>
      </c>
      <c r="C1735" s="93"/>
    </row>
    <row r="1736" spans="1:3" ht="18.600000000000001">
      <c r="A1736" s="92" t="s">
        <v>5202</v>
      </c>
      <c r="B1736" s="92" t="s">
        <v>2678</v>
      </c>
      <c r="C1736" s="93"/>
    </row>
    <row r="1737" spans="1:3" ht="18.600000000000001">
      <c r="A1737" s="92" t="s">
        <v>5203</v>
      </c>
      <c r="B1737" s="92" t="s">
        <v>2679</v>
      </c>
      <c r="C1737" s="93"/>
    </row>
    <row r="1738" spans="1:3" ht="18.600000000000001">
      <c r="A1738" s="92" t="s">
        <v>5204</v>
      </c>
      <c r="B1738" s="92" t="s">
        <v>2680</v>
      </c>
      <c r="C1738" s="93" t="s">
        <v>2681</v>
      </c>
    </row>
    <row r="1739" spans="1:3" ht="18.600000000000001">
      <c r="A1739" s="92" t="s">
        <v>5205</v>
      </c>
      <c r="B1739" s="92" t="s">
        <v>2682</v>
      </c>
      <c r="C1739" s="93"/>
    </row>
    <row r="1740" spans="1:3" ht="18.600000000000001">
      <c r="A1740" s="92" t="s">
        <v>5206</v>
      </c>
      <c r="B1740" s="92" t="s">
        <v>2683</v>
      </c>
      <c r="C1740" s="93" t="s">
        <v>2684</v>
      </c>
    </row>
    <row r="1741" spans="1:3" ht="18.600000000000001">
      <c r="A1741" s="92" t="s">
        <v>5207</v>
      </c>
      <c r="B1741" s="92" t="s">
        <v>2685</v>
      </c>
      <c r="C1741" s="93"/>
    </row>
    <row r="1742" spans="1:3" ht="18.600000000000001">
      <c r="A1742" s="92" t="s">
        <v>5208</v>
      </c>
      <c r="B1742" s="92" t="s">
        <v>2686</v>
      </c>
      <c r="C1742" s="93"/>
    </row>
    <row r="1743" spans="1:3">
      <c r="A1743" s="155" t="s">
        <v>5209</v>
      </c>
      <c r="B1743" s="92" t="s">
        <v>2687</v>
      </c>
      <c r="C1743" s="156" t="s">
        <v>2688</v>
      </c>
    </row>
    <row r="1744" spans="1:3">
      <c r="A1744" s="155"/>
      <c r="B1744" s="92" t="s">
        <v>2689</v>
      </c>
      <c r="C1744" s="156"/>
    </row>
    <row r="1745" spans="1:3">
      <c r="A1745" s="155" t="s">
        <v>5210</v>
      </c>
      <c r="B1745" s="92" t="s">
        <v>2690</v>
      </c>
      <c r="C1745" s="156"/>
    </row>
    <row r="1746" spans="1:3">
      <c r="A1746" s="155"/>
      <c r="B1746" s="92" t="s">
        <v>2691</v>
      </c>
      <c r="C1746" s="156"/>
    </row>
    <row r="1747" spans="1:3" ht="18.600000000000001">
      <c r="A1747" s="92" t="s">
        <v>5211</v>
      </c>
      <c r="B1747" s="92" t="s">
        <v>2692</v>
      </c>
      <c r="C1747" s="93"/>
    </row>
    <row r="1748" spans="1:3">
      <c r="A1748" s="155" t="s">
        <v>5212</v>
      </c>
      <c r="B1748" s="92" t="s">
        <v>2693</v>
      </c>
      <c r="C1748" s="156"/>
    </row>
    <row r="1749" spans="1:3">
      <c r="A1749" s="155"/>
      <c r="B1749" s="92" t="s">
        <v>2694</v>
      </c>
      <c r="C1749" s="156"/>
    </row>
    <row r="1750" spans="1:3">
      <c r="A1750" s="92" t="s">
        <v>2695</v>
      </c>
      <c r="B1750" s="92" t="s">
        <v>2696</v>
      </c>
      <c r="C1750" s="93"/>
    </row>
    <row r="1751" spans="1:3">
      <c r="A1751" s="155" t="s">
        <v>2697</v>
      </c>
      <c r="B1751" s="92" t="s">
        <v>2698</v>
      </c>
      <c r="C1751" s="156"/>
    </row>
    <row r="1752" spans="1:3">
      <c r="A1752" s="155"/>
      <c r="B1752" s="92" t="s">
        <v>2699</v>
      </c>
      <c r="C1752" s="156"/>
    </row>
    <row r="1753" spans="1:3" ht="18.600000000000001">
      <c r="A1753" s="92" t="s">
        <v>5213</v>
      </c>
      <c r="B1753" s="92" t="s">
        <v>2700</v>
      </c>
      <c r="C1753" s="93" t="s">
        <v>2701</v>
      </c>
    </row>
    <row r="1754" spans="1:3" ht="18.600000000000001">
      <c r="A1754" s="92" t="s">
        <v>5214</v>
      </c>
      <c r="B1754" s="92" t="s">
        <v>2702</v>
      </c>
      <c r="C1754" s="93"/>
    </row>
    <row r="1755" spans="1:3" ht="30">
      <c r="A1755" s="92" t="s">
        <v>5215</v>
      </c>
      <c r="B1755" s="92" t="s">
        <v>2703</v>
      </c>
      <c r="C1755" s="93"/>
    </row>
    <row r="1756" spans="1:3" ht="18.600000000000001">
      <c r="A1756" s="92" t="s">
        <v>5216</v>
      </c>
      <c r="B1756" s="92" t="s">
        <v>2704</v>
      </c>
      <c r="C1756" s="93"/>
    </row>
    <row r="1757" spans="1:3" ht="18.600000000000001">
      <c r="A1757" s="92" t="s">
        <v>5217</v>
      </c>
      <c r="B1757" s="92" t="s">
        <v>2705</v>
      </c>
      <c r="C1757" s="93"/>
    </row>
    <row r="1758" spans="1:3" ht="18.600000000000001">
      <c r="A1758" s="92" t="s">
        <v>5218</v>
      </c>
      <c r="B1758" s="92" t="s">
        <v>2706</v>
      </c>
      <c r="C1758" s="93" t="s">
        <v>2707</v>
      </c>
    </row>
    <row r="1759" spans="1:3" ht="18.600000000000001">
      <c r="A1759" s="92" t="s">
        <v>5219</v>
      </c>
      <c r="B1759" s="92" t="s">
        <v>2708</v>
      </c>
      <c r="C1759" s="93"/>
    </row>
    <row r="1760" spans="1:3" ht="18.600000000000001">
      <c r="A1760" s="92" t="s">
        <v>5220</v>
      </c>
      <c r="B1760" s="92" t="s">
        <v>2709</v>
      </c>
      <c r="C1760" s="93"/>
    </row>
    <row r="1761" spans="1:3" ht="30">
      <c r="A1761" s="92" t="s">
        <v>5221</v>
      </c>
      <c r="B1761" s="92" t="s">
        <v>2710</v>
      </c>
      <c r="C1761" s="93"/>
    </row>
    <row r="1762" spans="1:3" ht="18.600000000000001">
      <c r="A1762" s="92" t="s">
        <v>5222</v>
      </c>
      <c r="B1762" s="92" t="s">
        <v>2711</v>
      </c>
      <c r="C1762" s="93"/>
    </row>
    <row r="1763" spans="1:3" ht="30">
      <c r="A1763" s="92" t="s">
        <v>5223</v>
      </c>
      <c r="B1763" s="92" t="s">
        <v>2712</v>
      </c>
      <c r="C1763" s="93"/>
    </row>
    <row r="1764" spans="1:3">
      <c r="A1764" s="92" t="s">
        <v>2713</v>
      </c>
      <c r="B1764" s="92" t="s">
        <v>2714</v>
      </c>
      <c r="C1764" s="93"/>
    </row>
    <row r="1765" spans="1:3">
      <c r="A1765" s="92" t="s">
        <v>2715</v>
      </c>
      <c r="B1765" s="92" t="s">
        <v>2716</v>
      </c>
      <c r="C1765" s="93" t="s">
        <v>2717</v>
      </c>
    </row>
    <row r="1766" spans="1:3" ht="18.600000000000001">
      <c r="A1766" s="92" t="s">
        <v>5224</v>
      </c>
      <c r="B1766" s="92" t="s">
        <v>2718</v>
      </c>
      <c r="C1766" s="93"/>
    </row>
    <row r="1767" spans="1:3">
      <c r="A1767" s="155" t="s">
        <v>2719</v>
      </c>
      <c r="B1767" s="92" t="s">
        <v>2720</v>
      </c>
      <c r="C1767" s="156" t="s">
        <v>2721</v>
      </c>
    </row>
    <row r="1768" spans="1:3">
      <c r="A1768" s="155"/>
      <c r="B1768" s="92" t="s">
        <v>2722</v>
      </c>
      <c r="C1768" s="156"/>
    </row>
    <row r="1769" spans="1:3" ht="18.600000000000001">
      <c r="A1769" s="92" t="s">
        <v>5225</v>
      </c>
      <c r="B1769" s="92" t="s">
        <v>2723</v>
      </c>
      <c r="C1769" s="93"/>
    </row>
    <row r="1770" spans="1:3" ht="18.600000000000001">
      <c r="A1770" s="92" t="s">
        <v>5226</v>
      </c>
      <c r="B1770" s="92" t="s">
        <v>2724</v>
      </c>
      <c r="C1770" s="93" t="s">
        <v>2725</v>
      </c>
    </row>
    <row r="1771" spans="1:3">
      <c r="A1771" s="92" t="s">
        <v>2726</v>
      </c>
      <c r="B1771" s="92" t="s">
        <v>2727</v>
      </c>
      <c r="C1771" s="93"/>
    </row>
    <row r="1772" spans="1:3" ht="18.600000000000001">
      <c r="A1772" s="92" t="s">
        <v>5227</v>
      </c>
      <c r="B1772" s="92" t="s">
        <v>2728</v>
      </c>
      <c r="C1772" s="93"/>
    </row>
    <row r="1773" spans="1:3" ht="18.600000000000001">
      <c r="A1773" s="92" t="s">
        <v>5228</v>
      </c>
      <c r="B1773" s="92" t="s">
        <v>2729</v>
      </c>
      <c r="C1773" s="93"/>
    </row>
    <row r="1774" spans="1:3" ht="18.600000000000001">
      <c r="A1774" s="92" t="s">
        <v>5229</v>
      </c>
      <c r="B1774" s="92" t="s">
        <v>2730</v>
      </c>
      <c r="C1774" s="93"/>
    </row>
    <row r="1775" spans="1:3" ht="18.600000000000001">
      <c r="A1775" s="92" t="s">
        <v>5230</v>
      </c>
      <c r="B1775" s="92" t="s">
        <v>2731</v>
      </c>
      <c r="C1775" s="93"/>
    </row>
    <row r="1776" spans="1:3" ht="18.600000000000001">
      <c r="A1776" s="92" t="s">
        <v>5231</v>
      </c>
      <c r="B1776" s="92" t="s">
        <v>2732</v>
      </c>
      <c r="C1776" s="93"/>
    </row>
    <row r="1777" spans="1:3" ht="18.600000000000001">
      <c r="A1777" s="92" t="s">
        <v>5232</v>
      </c>
      <c r="B1777" s="92" t="s">
        <v>2733</v>
      </c>
      <c r="C1777" s="93"/>
    </row>
    <row r="1778" spans="1:3">
      <c r="A1778" s="92" t="s">
        <v>2734</v>
      </c>
      <c r="B1778" s="92" t="s">
        <v>2735</v>
      </c>
      <c r="C1778" s="93" t="s">
        <v>2736</v>
      </c>
    </row>
    <row r="1779" spans="1:3" ht="18.600000000000001">
      <c r="A1779" s="92" t="s">
        <v>5233</v>
      </c>
      <c r="B1779" s="92" t="s">
        <v>2737</v>
      </c>
      <c r="C1779" s="93"/>
    </row>
    <row r="1780" spans="1:3" ht="19.2">
      <c r="A1780" s="92" t="s">
        <v>5234</v>
      </c>
      <c r="B1780" s="92" t="s">
        <v>2738</v>
      </c>
      <c r="C1780" s="93"/>
    </row>
    <row r="1781" spans="1:3" ht="19.2">
      <c r="A1781" s="92" t="s">
        <v>5235</v>
      </c>
      <c r="B1781" s="92" t="s">
        <v>2739</v>
      </c>
      <c r="C1781" s="93"/>
    </row>
    <row r="1782" spans="1:3" ht="18.600000000000001">
      <c r="A1782" s="92" t="s">
        <v>5236</v>
      </c>
      <c r="B1782" s="92" t="s">
        <v>1792</v>
      </c>
      <c r="C1782" s="93" t="s">
        <v>1793</v>
      </c>
    </row>
    <row r="1783" spans="1:3" ht="18.600000000000001">
      <c r="A1783" s="92" t="s">
        <v>5237</v>
      </c>
      <c r="B1783" s="92" t="s">
        <v>2740</v>
      </c>
      <c r="C1783" s="93" t="s">
        <v>1800</v>
      </c>
    </row>
    <row r="1784" spans="1:3" ht="17.399999999999999">
      <c r="A1784" s="92" t="s">
        <v>5238</v>
      </c>
      <c r="B1784" s="92" t="s">
        <v>2741</v>
      </c>
      <c r="C1784" s="93"/>
    </row>
    <row r="1785" spans="1:3" ht="18.600000000000001">
      <c r="A1785" s="92" t="s">
        <v>5239</v>
      </c>
      <c r="B1785" s="92" t="s">
        <v>2742</v>
      </c>
      <c r="C1785" s="93" t="s">
        <v>2743</v>
      </c>
    </row>
    <row r="1786" spans="1:3" ht="19.2">
      <c r="A1786" s="92" t="s">
        <v>5240</v>
      </c>
      <c r="B1786" s="92" t="s">
        <v>2744</v>
      </c>
      <c r="C1786" s="93"/>
    </row>
    <row r="1787" spans="1:3" ht="18.600000000000001">
      <c r="A1787" s="92" t="s">
        <v>5241</v>
      </c>
      <c r="B1787" s="92" t="s">
        <v>2745</v>
      </c>
      <c r="C1787" s="93"/>
    </row>
    <row r="1788" spans="1:3" ht="18.600000000000001">
      <c r="A1788" s="92" t="s">
        <v>5242</v>
      </c>
      <c r="B1788" s="92" t="s">
        <v>2746</v>
      </c>
      <c r="C1788" s="93"/>
    </row>
    <row r="1789" spans="1:3" ht="18.600000000000001">
      <c r="A1789" s="92" t="s">
        <v>5243</v>
      </c>
      <c r="B1789" s="92" t="s">
        <v>2747</v>
      </c>
      <c r="C1789" s="93"/>
    </row>
    <row r="1790" spans="1:3" ht="18.600000000000001">
      <c r="A1790" s="92" t="s">
        <v>5244</v>
      </c>
      <c r="B1790" s="92" t="s">
        <v>2748</v>
      </c>
      <c r="C1790" s="93"/>
    </row>
    <row r="1791" spans="1:3" ht="18.600000000000001">
      <c r="A1791" s="92" t="s">
        <v>5245</v>
      </c>
      <c r="B1791" s="92" t="s">
        <v>2749</v>
      </c>
      <c r="C1791" s="93"/>
    </row>
    <row r="1792" spans="1:3" ht="18.600000000000001">
      <c r="A1792" s="92" t="s">
        <v>5246</v>
      </c>
      <c r="B1792" s="92" t="s">
        <v>2750</v>
      </c>
      <c r="C1792" s="93" t="s">
        <v>2751</v>
      </c>
    </row>
    <row r="1793" spans="1:3" ht="18.600000000000001">
      <c r="A1793" s="92" t="s">
        <v>5247</v>
      </c>
      <c r="B1793" s="92" t="s">
        <v>2752</v>
      </c>
      <c r="C1793" s="93"/>
    </row>
    <row r="1794" spans="1:3" ht="18.600000000000001">
      <c r="A1794" s="92" t="s">
        <v>5248</v>
      </c>
      <c r="B1794" s="92" t="s">
        <v>2753</v>
      </c>
      <c r="C1794" s="93"/>
    </row>
    <row r="1795" spans="1:3" ht="18.600000000000001">
      <c r="A1795" s="92" t="s">
        <v>5249</v>
      </c>
      <c r="B1795" s="92" t="s">
        <v>2754</v>
      </c>
      <c r="C1795" s="93"/>
    </row>
    <row r="1796" spans="1:3" ht="18.600000000000001">
      <c r="A1796" s="92" t="s">
        <v>5250</v>
      </c>
      <c r="B1796" s="92" t="s">
        <v>2755</v>
      </c>
      <c r="C1796" s="93"/>
    </row>
    <row r="1797" spans="1:3" ht="18.600000000000001">
      <c r="A1797" s="92" t="s">
        <v>5251</v>
      </c>
      <c r="B1797" s="92" t="s">
        <v>2756</v>
      </c>
      <c r="C1797" s="93"/>
    </row>
    <row r="1798" spans="1:3" ht="18.600000000000001">
      <c r="A1798" s="92" t="s">
        <v>5252</v>
      </c>
      <c r="B1798" s="92" t="s">
        <v>2757</v>
      </c>
      <c r="C1798" s="93"/>
    </row>
    <row r="1799" spans="1:3" ht="18.600000000000001">
      <c r="A1799" s="92" t="s">
        <v>5253</v>
      </c>
      <c r="B1799" s="92" t="s">
        <v>2758</v>
      </c>
      <c r="C1799" s="93"/>
    </row>
    <row r="1800" spans="1:3" ht="18.600000000000001">
      <c r="A1800" s="92" t="s">
        <v>5254</v>
      </c>
      <c r="B1800" s="92" t="s">
        <v>2759</v>
      </c>
      <c r="C1800" s="93"/>
    </row>
    <row r="1801" spans="1:3" ht="18.600000000000001">
      <c r="A1801" s="92" t="s">
        <v>5255</v>
      </c>
      <c r="B1801" s="92" t="s">
        <v>2760</v>
      </c>
      <c r="C1801" s="93"/>
    </row>
    <row r="1802" spans="1:3" ht="18.600000000000001">
      <c r="A1802" s="92" t="s">
        <v>5256</v>
      </c>
      <c r="B1802" s="92" t="s">
        <v>2761</v>
      </c>
      <c r="C1802" s="93"/>
    </row>
    <row r="1803" spans="1:3">
      <c r="A1803" s="92" t="s">
        <v>102</v>
      </c>
      <c r="B1803" s="92" t="s">
        <v>2762</v>
      </c>
      <c r="C1803" s="93"/>
    </row>
    <row r="1804" spans="1:3" ht="18.600000000000001">
      <c r="A1804" s="92" t="s">
        <v>5257</v>
      </c>
      <c r="B1804" s="92" t="s">
        <v>2763</v>
      </c>
      <c r="C1804" s="93"/>
    </row>
    <row r="1805" spans="1:3">
      <c r="A1805" s="92" t="s">
        <v>60</v>
      </c>
      <c r="B1805" s="92" t="s">
        <v>2764</v>
      </c>
      <c r="C1805" s="93"/>
    </row>
    <row r="1806" spans="1:3" ht="18.600000000000001">
      <c r="A1806" s="92" t="s">
        <v>5258</v>
      </c>
      <c r="B1806" s="92" t="s">
        <v>2765</v>
      </c>
      <c r="C1806" s="93" t="s">
        <v>2766</v>
      </c>
    </row>
    <row r="1807" spans="1:3" ht="18.600000000000001">
      <c r="A1807" s="92" t="s">
        <v>5259</v>
      </c>
      <c r="B1807" s="92" t="s">
        <v>2767</v>
      </c>
      <c r="C1807" s="93" t="s">
        <v>2768</v>
      </c>
    </row>
    <row r="1808" spans="1:3" ht="18.600000000000001">
      <c r="A1808" s="92" t="s">
        <v>5260</v>
      </c>
      <c r="B1808" s="92" t="s">
        <v>2769</v>
      </c>
      <c r="C1808" s="93"/>
    </row>
    <row r="1809" spans="1:3" ht="18.600000000000001">
      <c r="A1809" s="92" t="s">
        <v>5261</v>
      </c>
      <c r="B1809" s="92" t="s">
        <v>2770</v>
      </c>
      <c r="C1809" s="93" t="s">
        <v>2771</v>
      </c>
    </row>
    <row r="1810" spans="1:3" ht="18.600000000000001">
      <c r="A1810" s="92" t="s">
        <v>5262</v>
      </c>
      <c r="B1810" s="92" t="s">
        <v>2772</v>
      </c>
      <c r="C1810" s="93" t="s">
        <v>2773</v>
      </c>
    </row>
    <row r="1811" spans="1:3" ht="18.600000000000001">
      <c r="A1811" s="92" t="s">
        <v>5263</v>
      </c>
      <c r="B1811" s="92" t="s">
        <v>2774</v>
      </c>
      <c r="C1811" s="93" t="s">
        <v>2775</v>
      </c>
    </row>
    <row r="1812" spans="1:3">
      <c r="A1812" s="92" t="s">
        <v>2776</v>
      </c>
      <c r="B1812" s="92" t="s">
        <v>2777</v>
      </c>
      <c r="C1812" s="93"/>
    </row>
    <row r="1813" spans="1:3" ht="18.600000000000001">
      <c r="A1813" s="92" t="s">
        <v>5264</v>
      </c>
      <c r="B1813" s="92" t="s">
        <v>2778</v>
      </c>
      <c r="C1813" s="94">
        <v>2025789</v>
      </c>
    </row>
    <row r="1814" spans="1:3" ht="18.600000000000001">
      <c r="A1814" s="92" t="s">
        <v>5265</v>
      </c>
      <c r="B1814" s="92" t="s">
        <v>2779</v>
      </c>
      <c r="C1814" s="93"/>
    </row>
    <row r="1815" spans="1:3" ht="18.600000000000001">
      <c r="A1815" s="92" t="s">
        <v>5266</v>
      </c>
      <c r="B1815" s="92" t="s">
        <v>2780</v>
      </c>
      <c r="C1815" s="93"/>
    </row>
    <row r="1816" spans="1:3" ht="18.600000000000001">
      <c r="A1816" s="92" t="s">
        <v>5267</v>
      </c>
      <c r="B1816" s="92" t="s">
        <v>2781</v>
      </c>
      <c r="C1816" s="93"/>
    </row>
    <row r="1817" spans="1:3" ht="18.600000000000001">
      <c r="A1817" s="92" t="s">
        <v>5268</v>
      </c>
      <c r="B1817" s="92" t="s">
        <v>2782</v>
      </c>
      <c r="C1817" s="93" t="s">
        <v>2783</v>
      </c>
    </row>
    <row r="1818" spans="1:3" ht="18.600000000000001">
      <c r="A1818" s="92" t="s">
        <v>5269</v>
      </c>
      <c r="B1818" s="92" t="s">
        <v>2784</v>
      </c>
      <c r="C1818" s="93" t="s">
        <v>2785</v>
      </c>
    </row>
    <row r="1819" spans="1:3" ht="17.399999999999999">
      <c r="A1819" s="92" t="s">
        <v>5270</v>
      </c>
      <c r="B1819" s="92" t="s">
        <v>2786</v>
      </c>
      <c r="C1819" s="93"/>
    </row>
    <row r="1820" spans="1:3" ht="18.600000000000001">
      <c r="A1820" s="92" t="s">
        <v>5271</v>
      </c>
      <c r="B1820" s="92" t="s">
        <v>1970</v>
      </c>
      <c r="C1820" s="93"/>
    </row>
    <row r="1821" spans="1:3" ht="18.600000000000001">
      <c r="A1821" s="92" t="s">
        <v>5272</v>
      </c>
      <c r="B1821" s="92" t="s">
        <v>2023</v>
      </c>
      <c r="C1821" s="93" t="s">
        <v>2024</v>
      </c>
    </row>
    <row r="1822" spans="1:3" ht="18.600000000000001">
      <c r="A1822" s="92" t="s">
        <v>5273</v>
      </c>
      <c r="B1822" s="92" t="s">
        <v>2787</v>
      </c>
      <c r="C1822" s="93" t="s">
        <v>1795</v>
      </c>
    </row>
    <row r="1823" spans="1:3" ht="18.600000000000001">
      <c r="A1823" s="92" t="s">
        <v>5274</v>
      </c>
      <c r="B1823" s="92" t="s">
        <v>2788</v>
      </c>
      <c r="C1823" s="94">
        <v>2025884</v>
      </c>
    </row>
    <row r="1824" spans="1:3" ht="18.600000000000001">
      <c r="A1824" s="92" t="s">
        <v>5275</v>
      </c>
      <c r="B1824" s="92" t="s">
        <v>2789</v>
      </c>
      <c r="C1824" s="93" t="s">
        <v>2790</v>
      </c>
    </row>
    <row r="1825" spans="1:3" ht="18.600000000000001">
      <c r="A1825" s="92" t="s">
        <v>5276</v>
      </c>
      <c r="B1825" s="92" t="s">
        <v>2791</v>
      </c>
      <c r="C1825" s="93" t="s">
        <v>1802</v>
      </c>
    </row>
    <row r="1826" spans="1:3" ht="30">
      <c r="A1826" s="92" t="s">
        <v>5277</v>
      </c>
      <c r="B1826" s="92" t="s">
        <v>2792</v>
      </c>
      <c r="C1826" s="93"/>
    </row>
    <row r="1827" spans="1:3" ht="18.600000000000001">
      <c r="A1827" s="92" t="s">
        <v>5278</v>
      </c>
      <c r="B1827" s="92" t="s">
        <v>2793</v>
      </c>
      <c r="C1827" s="94">
        <v>2025949</v>
      </c>
    </row>
    <row r="1828" spans="1:3" ht="19.2">
      <c r="A1828" s="92" t="s">
        <v>5279</v>
      </c>
      <c r="B1828" s="92" t="s">
        <v>2794</v>
      </c>
      <c r="C1828" s="93"/>
    </row>
    <row r="1829" spans="1:3" ht="19.2">
      <c r="A1829" s="92" t="s">
        <v>5280</v>
      </c>
      <c r="B1829" s="92" t="s">
        <v>2795</v>
      </c>
      <c r="C1829" s="93"/>
    </row>
    <row r="1830" spans="1:3" ht="18.600000000000001">
      <c r="A1830" s="92" t="s">
        <v>5281</v>
      </c>
      <c r="B1830" s="92" t="s">
        <v>2796</v>
      </c>
      <c r="C1830" s="93" t="s">
        <v>2797</v>
      </c>
    </row>
    <row r="1831" spans="1:3" ht="19.2">
      <c r="A1831" s="92" t="s">
        <v>5282</v>
      </c>
      <c r="B1831" s="92" t="s">
        <v>2798</v>
      </c>
      <c r="C1831" s="93"/>
    </row>
    <row r="1832" spans="1:3" ht="19.2">
      <c r="A1832" s="92" t="s">
        <v>5283</v>
      </c>
      <c r="B1832" s="92" t="s">
        <v>2799</v>
      </c>
      <c r="C1832" s="93"/>
    </row>
    <row r="1833" spans="1:3" ht="18.600000000000001">
      <c r="A1833" s="92" t="s">
        <v>5284</v>
      </c>
      <c r="B1833" s="92" t="s">
        <v>2800</v>
      </c>
      <c r="C1833" s="93" t="s">
        <v>2801</v>
      </c>
    </row>
    <row r="1834" spans="1:3" ht="18.600000000000001">
      <c r="A1834" s="92" t="s">
        <v>5285</v>
      </c>
      <c r="B1834" s="92" t="s">
        <v>2802</v>
      </c>
      <c r="C1834" s="93" t="s">
        <v>2803</v>
      </c>
    </row>
    <row r="1835" spans="1:3" ht="18.600000000000001">
      <c r="A1835" s="92" t="s">
        <v>5286</v>
      </c>
      <c r="B1835" s="92" t="s">
        <v>2804</v>
      </c>
      <c r="C1835" s="93" t="s">
        <v>2805</v>
      </c>
    </row>
    <row r="1836" spans="1:3" ht="18.600000000000001">
      <c r="A1836" s="92" t="s">
        <v>5287</v>
      </c>
      <c r="B1836" s="92" t="s">
        <v>2806</v>
      </c>
      <c r="C1836" s="93" t="s">
        <v>2807</v>
      </c>
    </row>
    <row r="1837" spans="1:3" ht="18.600000000000001">
      <c r="A1837" s="92" t="s">
        <v>5288</v>
      </c>
      <c r="B1837" s="92" t="s">
        <v>2808</v>
      </c>
      <c r="C1837" s="93"/>
    </row>
    <row r="1838" spans="1:3">
      <c r="A1838" s="155" t="s">
        <v>5289</v>
      </c>
      <c r="B1838" s="92" t="s">
        <v>2809</v>
      </c>
      <c r="C1838" s="156"/>
    </row>
    <row r="1839" spans="1:3">
      <c r="A1839" s="155"/>
      <c r="B1839" s="92" t="s">
        <v>2810</v>
      </c>
      <c r="C1839" s="156"/>
    </row>
    <row r="1840" spans="1:3" ht="18.600000000000001">
      <c r="A1840" s="92" t="s">
        <v>5290</v>
      </c>
      <c r="B1840" s="92" t="s">
        <v>2811</v>
      </c>
      <c r="C1840" s="93" t="s">
        <v>2812</v>
      </c>
    </row>
    <row r="1841" spans="1:3" ht="18.600000000000001">
      <c r="A1841" s="92" t="s">
        <v>5291</v>
      </c>
      <c r="B1841" s="92" t="s">
        <v>2813</v>
      </c>
      <c r="C1841" s="93"/>
    </row>
    <row r="1842" spans="1:3" ht="18.600000000000001">
      <c r="A1842" s="92" t="s">
        <v>5292</v>
      </c>
      <c r="B1842" s="92" t="s">
        <v>2814</v>
      </c>
      <c r="C1842" s="93" t="s">
        <v>2815</v>
      </c>
    </row>
    <row r="1843" spans="1:3" ht="18.600000000000001">
      <c r="A1843" s="92" t="s">
        <v>5293</v>
      </c>
      <c r="B1843" s="92" t="s">
        <v>2816</v>
      </c>
      <c r="C1843" s="93" t="s">
        <v>2817</v>
      </c>
    </row>
    <row r="1844" spans="1:3" ht="18.600000000000001">
      <c r="A1844" s="92" t="s">
        <v>5294</v>
      </c>
      <c r="B1844" s="92" t="s">
        <v>2818</v>
      </c>
      <c r="C1844" s="93"/>
    </row>
    <row r="1845" spans="1:3" ht="18.600000000000001">
      <c r="A1845" s="92" t="s">
        <v>5295</v>
      </c>
      <c r="B1845" s="92" t="s">
        <v>2819</v>
      </c>
      <c r="C1845" s="93"/>
    </row>
    <row r="1846" spans="1:3">
      <c r="A1846" s="155" t="s">
        <v>5296</v>
      </c>
      <c r="B1846" s="92" t="s">
        <v>2820</v>
      </c>
      <c r="C1846" s="156"/>
    </row>
    <row r="1847" spans="1:3">
      <c r="A1847" s="155"/>
      <c r="B1847" s="92" t="s">
        <v>2821</v>
      </c>
      <c r="C1847" s="156"/>
    </row>
    <row r="1848" spans="1:3" ht="18.600000000000001">
      <c r="A1848" s="92" t="s">
        <v>5297</v>
      </c>
      <c r="B1848" s="92" t="s">
        <v>2822</v>
      </c>
      <c r="C1848" s="93"/>
    </row>
    <row r="1849" spans="1:3">
      <c r="A1849" s="92" t="s">
        <v>2823</v>
      </c>
      <c r="B1849" s="92" t="s">
        <v>2824</v>
      </c>
      <c r="C1849" s="93"/>
    </row>
    <row r="1850" spans="1:3" ht="18.600000000000001">
      <c r="A1850" s="92" t="s">
        <v>5298</v>
      </c>
      <c r="B1850" s="92" t="s">
        <v>2825</v>
      </c>
      <c r="C1850" s="93" t="s">
        <v>2826</v>
      </c>
    </row>
    <row r="1851" spans="1:3" ht="18.600000000000001">
      <c r="A1851" s="92" t="s">
        <v>5299</v>
      </c>
      <c r="B1851" s="92" t="s">
        <v>2827</v>
      </c>
      <c r="C1851" s="93" t="s">
        <v>2828</v>
      </c>
    </row>
    <row r="1852" spans="1:3" ht="18.600000000000001">
      <c r="A1852" s="92" t="s">
        <v>5300</v>
      </c>
      <c r="B1852" s="92" t="s">
        <v>2829</v>
      </c>
      <c r="C1852" s="93"/>
    </row>
    <row r="1853" spans="1:3" ht="18.600000000000001">
      <c r="A1853" s="92" t="s">
        <v>5301</v>
      </c>
      <c r="B1853" s="92" t="s">
        <v>2830</v>
      </c>
      <c r="C1853" s="94">
        <v>2025852</v>
      </c>
    </row>
    <row r="1854" spans="1:3" ht="19.2">
      <c r="A1854" s="92" t="s">
        <v>5302</v>
      </c>
      <c r="B1854" s="92" t="s">
        <v>2831</v>
      </c>
      <c r="C1854" s="93"/>
    </row>
    <row r="1855" spans="1:3">
      <c r="A1855" s="92" t="s">
        <v>2832</v>
      </c>
      <c r="B1855" s="92" t="s">
        <v>2833</v>
      </c>
      <c r="C1855" s="93" t="s">
        <v>2834</v>
      </c>
    </row>
    <row r="1856" spans="1:3" ht="18.600000000000001">
      <c r="A1856" s="92" t="s">
        <v>5303</v>
      </c>
      <c r="B1856" s="92" t="s">
        <v>2835</v>
      </c>
      <c r="C1856" s="93" t="s">
        <v>2836</v>
      </c>
    </row>
    <row r="1857" spans="1:3">
      <c r="A1857" s="92" t="s">
        <v>33</v>
      </c>
      <c r="B1857" s="92" t="s">
        <v>2837</v>
      </c>
      <c r="C1857" s="93" t="s">
        <v>2838</v>
      </c>
    </row>
    <row r="1858" spans="1:3" ht="18.600000000000001">
      <c r="A1858" s="92" t="s">
        <v>5304</v>
      </c>
      <c r="B1858" s="92" t="s">
        <v>2839</v>
      </c>
      <c r="C1858" s="93" t="s">
        <v>2840</v>
      </c>
    </row>
    <row r="1859" spans="1:3" ht="18.600000000000001">
      <c r="A1859" s="92" t="s">
        <v>5305</v>
      </c>
      <c r="B1859" s="92" t="s">
        <v>2841</v>
      </c>
      <c r="C1859" s="93" t="s">
        <v>2842</v>
      </c>
    </row>
    <row r="1860" spans="1:3" ht="18.600000000000001">
      <c r="A1860" s="92" t="s">
        <v>5306</v>
      </c>
      <c r="B1860" s="92" t="s">
        <v>2843</v>
      </c>
      <c r="C1860" s="93" t="s">
        <v>2844</v>
      </c>
    </row>
    <row r="1861" spans="1:3">
      <c r="A1861" s="155" t="s">
        <v>5307</v>
      </c>
      <c r="B1861" s="92" t="s">
        <v>2845</v>
      </c>
      <c r="C1861" s="156" t="s">
        <v>2846</v>
      </c>
    </row>
    <row r="1862" spans="1:3">
      <c r="A1862" s="155"/>
      <c r="B1862" s="92" t="s">
        <v>2847</v>
      </c>
      <c r="C1862" s="156"/>
    </row>
    <row r="1863" spans="1:3">
      <c r="A1863" s="155"/>
      <c r="B1863" s="92" t="s">
        <v>2848</v>
      </c>
      <c r="C1863" s="156"/>
    </row>
    <row r="1864" spans="1:3" ht="19.2">
      <c r="A1864" s="92" t="s">
        <v>5308</v>
      </c>
      <c r="B1864" s="92" t="s">
        <v>2849</v>
      </c>
      <c r="C1864" s="93"/>
    </row>
    <row r="1865" spans="1:3" ht="19.2">
      <c r="A1865" s="92" t="s">
        <v>5309</v>
      </c>
      <c r="B1865" s="92" t="s">
        <v>2850</v>
      </c>
      <c r="C1865" s="93"/>
    </row>
    <row r="1866" spans="1:3" ht="18.600000000000001">
      <c r="A1866" s="92" t="s">
        <v>5310</v>
      </c>
      <c r="B1866" s="92" t="s">
        <v>2851</v>
      </c>
      <c r="C1866" s="93" t="s">
        <v>2852</v>
      </c>
    </row>
    <row r="1867" spans="1:3" ht="19.2">
      <c r="A1867" s="92" t="s">
        <v>5311</v>
      </c>
      <c r="B1867" s="92" t="s">
        <v>2853</v>
      </c>
      <c r="C1867" s="93"/>
    </row>
    <row r="1868" spans="1:3" ht="18.600000000000001">
      <c r="A1868" s="92" t="s">
        <v>5312</v>
      </c>
      <c r="B1868" s="92" t="s">
        <v>2854</v>
      </c>
      <c r="C1868" s="93"/>
    </row>
    <row r="1869" spans="1:3" ht="18.600000000000001">
      <c r="A1869" s="92" t="s">
        <v>5313</v>
      </c>
      <c r="B1869" s="92" t="s">
        <v>2855</v>
      </c>
      <c r="C1869" s="93" t="s">
        <v>2856</v>
      </c>
    </row>
    <row r="1870" spans="1:3" ht="18.600000000000001">
      <c r="A1870" s="92" t="s">
        <v>5314</v>
      </c>
      <c r="B1870" s="92" t="s">
        <v>2857</v>
      </c>
      <c r="C1870" s="93"/>
    </row>
    <row r="1871" spans="1:3" ht="18.600000000000001">
      <c r="A1871" s="92" t="s">
        <v>5315</v>
      </c>
      <c r="B1871" s="92" t="s">
        <v>2858</v>
      </c>
      <c r="C1871" s="93" t="s">
        <v>2859</v>
      </c>
    </row>
    <row r="1872" spans="1:3" ht="18.600000000000001">
      <c r="A1872" s="92" t="s">
        <v>5316</v>
      </c>
      <c r="B1872" s="92" t="s">
        <v>2860</v>
      </c>
      <c r="C1872" s="93" t="s">
        <v>2861</v>
      </c>
    </row>
    <row r="1873" spans="1:3" ht="18.600000000000001">
      <c r="A1873" s="92" t="s">
        <v>5317</v>
      </c>
      <c r="B1873" s="92" t="s">
        <v>2862</v>
      </c>
      <c r="C1873" s="93" t="s">
        <v>2863</v>
      </c>
    </row>
    <row r="1874" spans="1:3" ht="18.600000000000001">
      <c r="A1874" s="92" t="s">
        <v>5318</v>
      </c>
      <c r="B1874" s="92" t="s">
        <v>2864</v>
      </c>
      <c r="C1874" s="93"/>
    </row>
    <row r="1875" spans="1:3" ht="18.600000000000001">
      <c r="A1875" s="92" t="s">
        <v>5319</v>
      </c>
      <c r="B1875" s="92" t="s">
        <v>2865</v>
      </c>
      <c r="C1875" s="93" t="s">
        <v>2866</v>
      </c>
    </row>
    <row r="1876" spans="1:3" ht="18.600000000000001">
      <c r="A1876" s="92" t="s">
        <v>5320</v>
      </c>
      <c r="B1876" s="92" t="s">
        <v>2867</v>
      </c>
      <c r="C1876" s="93"/>
    </row>
    <row r="1877" spans="1:3" ht="18.600000000000001">
      <c r="A1877" s="92" t="s">
        <v>5321</v>
      </c>
      <c r="B1877" s="92" t="s">
        <v>2868</v>
      </c>
      <c r="C1877" s="93" t="s">
        <v>2869</v>
      </c>
    </row>
    <row r="1878" spans="1:3" ht="18.600000000000001">
      <c r="A1878" s="92" t="s">
        <v>5322</v>
      </c>
      <c r="B1878" s="92" t="s">
        <v>2870</v>
      </c>
      <c r="C1878" s="93" t="s">
        <v>2871</v>
      </c>
    </row>
    <row r="1879" spans="1:3" ht="19.2">
      <c r="A1879" s="92" t="s">
        <v>5323</v>
      </c>
      <c r="B1879" s="92" t="s">
        <v>2872</v>
      </c>
      <c r="C1879" s="93"/>
    </row>
    <row r="1880" spans="1:3">
      <c r="A1880" s="92" t="s">
        <v>2873</v>
      </c>
      <c r="B1880" s="92" t="s">
        <v>2874</v>
      </c>
      <c r="C1880" s="93" t="s">
        <v>2875</v>
      </c>
    </row>
    <row r="1881" spans="1:3" ht="18.600000000000001">
      <c r="A1881" s="92" t="s">
        <v>5324</v>
      </c>
      <c r="B1881" s="92" t="s">
        <v>2876</v>
      </c>
      <c r="C1881" s="93"/>
    </row>
    <row r="1882" spans="1:3" ht="18.600000000000001">
      <c r="A1882" s="92" t="s">
        <v>5325</v>
      </c>
      <c r="B1882" s="92" t="s">
        <v>2877</v>
      </c>
      <c r="C1882" s="93"/>
    </row>
    <row r="1883" spans="1:3">
      <c r="A1883" s="92" t="s">
        <v>2878</v>
      </c>
      <c r="B1883" s="92" t="s">
        <v>2879</v>
      </c>
      <c r="C1883" s="93" t="s">
        <v>2880</v>
      </c>
    </row>
    <row r="1884" spans="1:3" ht="18.600000000000001">
      <c r="A1884" s="92" t="s">
        <v>5326</v>
      </c>
      <c r="B1884" s="92" t="s">
        <v>2881</v>
      </c>
      <c r="C1884" s="93"/>
    </row>
    <row r="1885" spans="1:3">
      <c r="A1885" s="92" t="s">
        <v>2882</v>
      </c>
      <c r="B1885" s="92" t="s">
        <v>2883</v>
      </c>
      <c r="C1885" s="93" t="s">
        <v>2884</v>
      </c>
    </row>
    <row r="1886" spans="1:3" ht="18.600000000000001">
      <c r="A1886" s="92" t="s">
        <v>5327</v>
      </c>
      <c r="B1886" s="92" t="s">
        <v>2885</v>
      </c>
      <c r="C1886" s="93"/>
    </row>
    <row r="1887" spans="1:3" ht="18.600000000000001">
      <c r="A1887" s="92" t="s">
        <v>5328</v>
      </c>
      <c r="B1887" s="92" t="s">
        <v>2886</v>
      </c>
      <c r="C1887" s="93"/>
    </row>
    <row r="1888" spans="1:3" ht="18.600000000000001">
      <c r="A1888" s="92" t="s">
        <v>5329</v>
      </c>
      <c r="B1888" s="92" t="s">
        <v>2887</v>
      </c>
      <c r="C1888" s="93"/>
    </row>
    <row r="1889" spans="1:3" ht="18.600000000000001">
      <c r="A1889" s="92" t="s">
        <v>5330</v>
      </c>
      <c r="B1889" s="92" t="s">
        <v>2888</v>
      </c>
      <c r="C1889" s="93" t="s">
        <v>2889</v>
      </c>
    </row>
    <row r="1890" spans="1:3" ht="30">
      <c r="A1890" s="92" t="s">
        <v>5331</v>
      </c>
      <c r="B1890" s="92" t="s">
        <v>2890</v>
      </c>
      <c r="C1890" s="93"/>
    </row>
    <row r="1891" spans="1:3" ht="18.600000000000001">
      <c r="A1891" s="92" t="s">
        <v>5332</v>
      </c>
      <c r="B1891" s="92" t="s">
        <v>2891</v>
      </c>
      <c r="C1891" s="93"/>
    </row>
    <row r="1892" spans="1:3" ht="18.600000000000001">
      <c r="A1892" s="92" t="s">
        <v>5333</v>
      </c>
      <c r="B1892" s="92" t="s">
        <v>2892</v>
      </c>
      <c r="C1892" s="93"/>
    </row>
    <row r="1893" spans="1:3" ht="18.600000000000001">
      <c r="A1893" s="92" t="s">
        <v>5334</v>
      </c>
      <c r="B1893" s="92" t="s">
        <v>2893</v>
      </c>
      <c r="C1893" s="93"/>
    </row>
    <row r="1894" spans="1:3" ht="18.600000000000001">
      <c r="A1894" s="92" t="s">
        <v>5335</v>
      </c>
      <c r="B1894" s="92" t="s">
        <v>1833</v>
      </c>
      <c r="C1894" s="93" t="s">
        <v>1834</v>
      </c>
    </row>
    <row r="1895" spans="1:3" ht="18.600000000000001">
      <c r="A1895" s="92" t="s">
        <v>5336</v>
      </c>
      <c r="B1895" s="92" t="s">
        <v>2894</v>
      </c>
      <c r="C1895" s="93" t="s">
        <v>2895</v>
      </c>
    </row>
    <row r="1896" spans="1:3" ht="30">
      <c r="A1896" s="92" t="s">
        <v>5337</v>
      </c>
      <c r="B1896" s="92" t="s">
        <v>2896</v>
      </c>
      <c r="C1896" s="93"/>
    </row>
    <row r="1897" spans="1:3" ht="18.600000000000001">
      <c r="A1897" s="92" t="s">
        <v>5338</v>
      </c>
      <c r="B1897" s="92" t="s">
        <v>2897</v>
      </c>
      <c r="C1897" s="93"/>
    </row>
    <row r="1898" spans="1:3" ht="18.600000000000001">
      <c r="A1898" s="92" t="s">
        <v>5339</v>
      </c>
      <c r="B1898" s="92" t="s">
        <v>2898</v>
      </c>
      <c r="C1898" s="93" t="s">
        <v>2899</v>
      </c>
    </row>
    <row r="1899" spans="1:3" ht="18.600000000000001">
      <c r="A1899" s="92" t="s">
        <v>5340</v>
      </c>
      <c r="B1899" s="92" t="s">
        <v>2900</v>
      </c>
      <c r="C1899" s="93"/>
    </row>
    <row r="1900" spans="1:3">
      <c r="A1900" s="92" t="s">
        <v>2901</v>
      </c>
      <c r="B1900" s="92" t="s">
        <v>2902</v>
      </c>
      <c r="C1900" s="93" t="s">
        <v>2903</v>
      </c>
    </row>
    <row r="1901" spans="1:3" ht="18.600000000000001">
      <c r="A1901" s="92" t="s">
        <v>5341</v>
      </c>
      <c r="B1901" s="92" t="s">
        <v>2904</v>
      </c>
      <c r="C1901" s="93"/>
    </row>
    <row r="1902" spans="1:3">
      <c r="A1902" s="92" t="s">
        <v>2905</v>
      </c>
      <c r="B1902" s="92" t="s">
        <v>2906</v>
      </c>
      <c r="C1902" s="93" t="s">
        <v>2907</v>
      </c>
    </row>
    <row r="1903" spans="1:3" ht="18.600000000000001">
      <c r="A1903" s="92" t="s">
        <v>5342</v>
      </c>
      <c r="B1903" s="92" t="s">
        <v>2908</v>
      </c>
      <c r="C1903" s="93"/>
    </row>
    <row r="1904" spans="1:3" ht="18.600000000000001">
      <c r="A1904" s="92" t="s">
        <v>5343</v>
      </c>
      <c r="B1904" s="92" t="s">
        <v>2909</v>
      </c>
      <c r="C1904" s="93"/>
    </row>
    <row r="1905" spans="1:3" ht="18.600000000000001">
      <c r="A1905" s="92" t="s">
        <v>5344</v>
      </c>
      <c r="B1905" s="92" t="s">
        <v>2910</v>
      </c>
      <c r="C1905" s="93"/>
    </row>
    <row r="1906" spans="1:3" ht="18.600000000000001">
      <c r="A1906" s="92" t="s">
        <v>5345</v>
      </c>
      <c r="B1906" s="92" t="s">
        <v>2911</v>
      </c>
      <c r="C1906" s="93"/>
    </row>
    <row r="1907" spans="1:3" ht="18.600000000000001">
      <c r="A1907" s="92" t="s">
        <v>5346</v>
      </c>
      <c r="B1907" s="92" t="s">
        <v>2912</v>
      </c>
      <c r="C1907" s="93"/>
    </row>
    <row r="1908" spans="1:3">
      <c r="A1908" s="155" t="s">
        <v>5347</v>
      </c>
      <c r="B1908" s="92" t="s">
        <v>2913</v>
      </c>
      <c r="C1908" s="156" t="s">
        <v>2914</v>
      </c>
    </row>
    <row r="1909" spans="1:3">
      <c r="A1909" s="155"/>
      <c r="B1909" s="92" t="s">
        <v>2915</v>
      </c>
      <c r="C1909" s="156"/>
    </row>
    <row r="1910" spans="1:3" ht="18.600000000000001">
      <c r="A1910" s="92" t="s">
        <v>5348</v>
      </c>
      <c r="B1910" s="92" t="s">
        <v>2916</v>
      </c>
      <c r="C1910" s="93"/>
    </row>
    <row r="1911" spans="1:3" ht="18.600000000000001">
      <c r="A1911" s="92" t="s">
        <v>5349</v>
      </c>
      <c r="B1911" s="92" t="s">
        <v>2917</v>
      </c>
      <c r="C1911" s="93"/>
    </row>
    <row r="1912" spans="1:3" ht="18.600000000000001">
      <c r="A1912" s="92" t="s">
        <v>5350</v>
      </c>
      <c r="B1912" s="92" t="s">
        <v>2918</v>
      </c>
      <c r="C1912" s="94">
        <v>2126087</v>
      </c>
    </row>
    <row r="1913" spans="1:3" ht="18.600000000000001">
      <c r="A1913" s="92" t="s">
        <v>5351</v>
      </c>
      <c r="B1913" s="92" t="s">
        <v>2919</v>
      </c>
      <c r="C1913" s="93"/>
    </row>
    <row r="1914" spans="1:3" ht="19.2">
      <c r="A1914" s="92" t="s">
        <v>5352</v>
      </c>
      <c r="B1914" s="92" t="s">
        <v>2920</v>
      </c>
      <c r="C1914" s="93"/>
    </row>
    <row r="1915" spans="1:3" ht="19.2">
      <c r="A1915" s="92" t="s">
        <v>5353</v>
      </c>
      <c r="B1915" s="92" t="s">
        <v>2921</v>
      </c>
      <c r="C1915" s="93"/>
    </row>
    <row r="1916" spans="1:3" ht="18.600000000000001">
      <c r="A1916" s="92" t="s">
        <v>5354</v>
      </c>
      <c r="B1916" s="92" t="s">
        <v>2922</v>
      </c>
      <c r="C1916" s="93"/>
    </row>
    <row r="1917" spans="1:3" ht="18.600000000000001">
      <c r="A1917" s="92" t="s">
        <v>5354</v>
      </c>
      <c r="B1917" s="92" t="s">
        <v>2922</v>
      </c>
      <c r="C1917" s="93"/>
    </row>
    <row r="1918" spans="1:3" ht="18.600000000000001">
      <c r="A1918" s="92" t="s">
        <v>5355</v>
      </c>
      <c r="B1918" s="92" t="s">
        <v>2923</v>
      </c>
      <c r="C1918" s="93"/>
    </row>
    <row r="1919" spans="1:3" ht="18.600000000000001">
      <c r="A1919" s="92" t="s">
        <v>5356</v>
      </c>
      <c r="B1919" s="92" t="s">
        <v>2924</v>
      </c>
      <c r="C1919" s="93"/>
    </row>
    <row r="1920" spans="1:3" ht="18.600000000000001">
      <c r="A1920" s="92" t="s">
        <v>5357</v>
      </c>
      <c r="B1920" s="92" t="s">
        <v>2925</v>
      </c>
      <c r="C1920" s="93" t="s">
        <v>2926</v>
      </c>
    </row>
    <row r="1921" spans="1:3" ht="18.600000000000001">
      <c r="A1921" s="92" t="s">
        <v>5358</v>
      </c>
      <c r="B1921" s="92" t="s">
        <v>2927</v>
      </c>
      <c r="C1921" s="93"/>
    </row>
    <row r="1922" spans="1:3" ht="18.600000000000001">
      <c r="A1922" s="92" t="s">
        <v>5359</v>
      </c>
      <c r="B1922" s="92" t="s">
        <v>2928</v>
      </c>
      <c r="C1922" s="93"/>
    </row>
    <row r="1923" spans="1:3" ht="18.600000000000001">
      <c r="A1923" s="92" t="s">
        <v>5360</v>
      </c>
      <c r="B1923" s="92" t="s">
        <v>2929</v>
      </c>
      <c r="C1923" s="94">
        <v>2025820</v>
      </c>
    </row>
    <row r="1924" spans="1:3" ht="19.2">
      <c r="A1924" s="92" t="s">
        <v>5361</v>
      </c>
      <c r="B1924" s="92" t="s">
        <v>2930</v>
      </c>
      <c r="C1924" s="93"/>
    </row>
    <row r="1925" spans="1:3">
      <c r="A1925" s="92" t="s">
        <v>2931</v>
      </c>
      <c r="B1925" s="92" t="s">
        <v>2932</v>
      </c>
      <c r="C1925" s="93" t="s">
        <v>2933</v>
      </c>
    </row>
    <row r="1926" spans="1:3" ht="18.600000000000001">
      <c r="A1926" s="92" t="s">
        <v>5362</v>
      </c>
      <c r="B1926" s="92" t="s">
        <v>2934</v>
      </c>
      <c r="C1926" s="93" t="s">
        <v>2935</v>
      </c>
    </row>
    <row r="1927" spans="1:3" ht="18.600000000000001">
      <c r="A1927" s="92" t="s">
        <v>5363</v>
      </c>
      <c r="B1927" s="92" t="s">
        <v>2936</v>
      </c>
      <c r="C1927" s="93" t="s">
        <v>2937</v>
      </c>
    </row>
    <row r="1928" spans="1:3" ht="18.600000000000001">
      <c r="A1928" s="92" t="s">
        <v>5364</v>
      </c>
      <c r="B1928" s="92" t="s">
        <v>2938</v>
      </c>
      <c r="C1928" s="93" t="s">
        <v>2939</v>
      </c>
    </row>
    <row r="1929" spans="1:3" ht="18.600000000000001">
      <c r="A1929" s="92" t="s">
        <v>5365</v>
      </c>
      <c r="B1929" s="92" t="s">
        <v>2940</v>
      </c>
      <c r="C1929" s="93"/>
    </row>
    <row r="1930" spans="1:3" ht="18.600000000000001">
      <c r="A1930" s="92" t="s">
        <v>5366</v>
      </c>
      <c r="B1930" s="92" t="s">
        <v>2941</v>
      </c>
      <c r="C1930" s="93"/>
    </row>
    <row r="1931" spans="1:3" ht="18.600000000000001">
      <c r="A1931" s="92" t="s">
        <v>5367</v>
      </c>
      <c r="B1931" s="92" t="s">
        <v>2942</v>
      </c>
      <c r="C1931" s="93" t="s">
        <v>2943</v>
      </c>
    </row>
    <row r="1932" spans="1:3">
      <c r="A1932" s="155" t="s">
        <v>5368</v>
      </c>
      <c r="B1932" s="92" t="s">
        <v>2944</v>
      </c>
      <c r="C1932" s="156" t="s">
        <v>2945</v>
      </c>
    </row>
    <row r="1933" spans="1:3">
      <c r="A1933" s="155"/>
      <c r="B1933" s="92" t="s">
        <v>2946</v>
      </c>
      <c r="C1933" s="156"/>
    </row>
    <row r="1934" spans="1:3" ht="19.2">
      <c r="A1934" s="92" t="s">
        <v>5369</v>
      </c>
      <c r="B1934" s="92" t="s">
        <v>2947</v>
      </c>
      <c r="C1934" s="93"/>
    </row>
    <row r="1935" spans="1:3">
      <c r="A1935" s="92" t="s">
        <v>2948</v>
      </c>
      <c r="B1935" s="92" t="s">
        <v>2949</v>
      </c>
      <c r="C1935" s="93" t="s">
        <v>2950</v>
      </c>
    </row>
    <row r="1936" spans="1:3" ht="18.600000000000001">
      <c r="A1936" s="92" t="s">
        <v>5370</v>
      </c>
      <c r="B1936" s="92" t="s">
        <v>2951</v>
      </c>
      <c r="C1936" s="93"/>
    </row>
    <row r="1937" spans="1:3" ht="18.600000000000001">
      <c r="A1937" s="92" t="s">
        <v>5371</v>
      </c>
      <c r="B1937" s="92" t="s">
        <v>2952</v>
      </c>
      <c r="C1937" s="93"/>
    </row>
    <row r="1938" spans="1:3" ht="18.600000000000001">
      <c r="A1938" s="92" t="s">
        <v>5372</v>
      </c>
      <c r="B1938" s="92" t="s">
        <v>2953</v>
      </c>
      <c r="C1938" s="93" t="s">
        <v>2954</v>
      </c>
    </row>
    <row r="1939" spans="1:3" ht="18.600000000000001">
      <c r="A1939" s="92" t="s">
        <v>5373</v>
      </c>
      <c r="B1939" s="92" t="s">
        <v>2955</v>
      </c>
      <c r="C1939" s="93"/>
    </row>
    <row r="1940" spans="1:3">
      <c r="A1940" s="92" t="s">
        <v>2956</v>
      </c>
      <c r="B1940" s="92" t="s">
        <v>2957</v>
      </c>
      <c r="C1940" s="93" t="s">
        <v>2958</v>
      </c>
    </row>
    <row r="1941" spans="1:3" ht="18.600000000000001">
      <c r="A1941" s="92" t="s">
        <v>5374</v>
      </c>
      <c r="B1941" s="92" t="s">
        <v>2959</v>
      </c>
      <c r="C1941" s="93"/>
    </row>
    <row r="1942" spans="1:3">
      <c r="A1942" s="92" t="s">
        <v>2960</v>
      </c>
      <c r="B1942" s="92" t="s">
        <v>2961</v>
      </c>
      <c r="C1942" s="93" t="s">
        <v>1736</v>
      </c>
    </row>
    <row r="1943" spans="1:3">
      <c r="A1943" s="92" t="s">
        <v>2962</v>
      </c>
      <c r="B1943" s="92" t="s">
        <v>2963</v>
      </c>
      <c r="C1943" s="93" t="s">
        <v>2964</v>
      </c>
    </row>
    <row r="1944" spans="1:3" ht="18.600000000000001">
      <c r="A1944" s="92" t="s">
        <v>5375</v>
      </c>
      <c r="B1944" s="92" t="s">
        <v>2965</v>
      </c>
      <c r="C1944" s="93"/>
    </row>
    <row r="1945" spans="1:3" ht="18.600000000000001">
      <c r="A1945" s="92" t="s">
        <v>5376</v>
      </c>
      <c r="B1945" s="92" t="s">
        <v>2966</v>
      </c>
      <c r="C1945" s="93"/>
    </row>
    <row r="1946" spans="1:3" ht="18.600000000000001">
      <c r="A1946" s="92" t="s">
        <v>5377</v>
      </c>
      <c r="B1946" s="92" t="s">
        <v>2967</v>
      </c>
      <c r="C1946" s="93" t="s">
        <v>2968</v>
      </c>
    </row>
    <row r="1947" spans="1:3" ht="30">
      <c r="A1947" s="92" t="s">
        <v>5378</v>
      </c>
      <c r="B1947" s="92" t="s">
        <v>2969</v>
      </c>
      <c r="C1947" s="93"/>
    </row>
    <row r="1948" spans="1:3" ht="18.600000000000001">
      <c r="A1948" s="92" t="s">
        <v>5379</v>
      </c>
      <c r="B1948" s="92" t="s">
        <v>2970</v>
      </c>
      <c r="C1948" s="93" t="s">
        <v>2971</v>
      </c>
    </row>
    <row r="1949" spans="1:3">
      <c r="A1949" s="92" t="s">
        <v>2972</v>
      </c>
      <c r="B1949" s="92" t="s">
        <v>2973</v>
      </c>
      <c r="C1949" s="93"/>
    </row>
    <row r="1950" spans="1:3" ht="30">
      <c r="A1950" s="92" t="s">
        <v>5380</v>
      </c>
      <c r="B1950" s="92" t="s">
        <v>2974</v>
      </c>
      <c r="C1950" s="93" t="s">
        <v>2975</v>
      </c>
    </row>
    <row r="1951" spans="1:3">
      <c r="A1951" s="92" t="s">
        <v>2976</v>
      </c>
      <c r="B1951" s="92" t="s">
        <v>2977</v>
      </c>
      <c r="C1951" s="93"/>
    </row>
    <row r="1952" spans="1:3" ht="18.600000000000001">
      <c r="A1952" s="92" t="s">
        <v>5381</v>
      </c>
      <c r="B1952" s="92" t="s">
        <v>2978</v>
      </c>
      <c r="C1952" s="93"/>
    </row>
    <row r="1953" spans="1:3" ht="18.600000000000001">
      <c r="A1953" s="92" t="s">
        <v>5382</v>
      </c>
      <c r="B1953" s="92" t="s">
        <v>2979</v>
      </c>
      <c r="C1953" s="93"/>
    </row>
    <row r="1954" spans="1:3" ht="18.600000000000001">
      <c r="A1954" s="92" t="s">
        <v>5383</v>
      </c>
      <c r="B1954" s="92" t="s">
        <v>2980</v>
      </c>
      <c r="C1954" s="93"/>
    </row>
    <row r="1955" spans="1:3" ht="18.600000000000001">
      <c r="A1955" s="92" t="s">
        <v>5384</v>
      </c>
      <c r="B1955" s="92" t="s">
        <v>2981</v>
      </c>
      <c r="C1955" s="93"/>
    </row>
    <row r="1956" spans="1:3" ht="18.600000000000001">
      <c r="A1956" s="92" t="s">
        <v>5385</v>
      </c>
      <c r="B1956" s="92" t="s">
        <v>2982</v>
      </c>
      <c r="C1956" s="93"/>
    </row>
    <row r="1957" spans="1:3" ht="18.600000000000001">
      <c r="A1957" s="92" t="s">
        <v>5386</v>
      </c>
      <c r="B1957" s="92" t="s">
        <v>2983</v>
      </c>
      <c r="C1957" s="93" t="s">
        <v>1982</v>
      </c>
    </row>
    <row r="1958" spans="1:3" ht="18.600000000000001">
      <c r="A1958" s="92" t="s">
        <v>5387</v>
      </c>
      <c r="B1958" s="92" t="s">
        <v>2984</v>
      </c>
      <c r="C1958" s="93" t="s">
        <v>2034</v>
      </c>
    </row>
    <row r="1959" spans="1:3" ht="18.600000000000001">
      <c r="A1959" s="92" t="s">
        <v>5388</v>
      </c>
      <c r="B1959" s="92" t="s">
        <v>2985</v>
      </c>
      <c r="C1959" s="93"/>
    </row>
    <row r="1960" spans="1:3" ht="18.600000000000001">
      <c r="A1960" s="92" t="s">
        <v>5389</v>
      </c>
      <c r="B1960" s="92" t="s">
        <v>2986</v>
      </c>
      <c r="C1960" s="93"/>
    </row>
    <row r="1961" spans="1:3" ht="18.600000000000001">
      <c r="A1961" s="92" t="s">
        <v>5390</v>
      </c>
      <c r="B1961" s="92" t="s">
        <v>2987</v>
      </c>
      <c r="C1961" s="93" t="s">
        <v>2988</v>
      </c>
    </row>
    <row r="1962" spans="1:3" ht="18.600000000000001">
      <c r="A1962" s="92" t="s">
        <v>5391</v>
      </c>
      <c r="B1962" s="92" t="s">
        <v>2989</v>
      </c>
      <c r="C1962" s="93" t="s">
        <v>2990</v>
      </c>
    </row>
    <row r="1963" spans="1:3" ht="18.600000000000001">
      <c r="A1963" s="92" t="s">
        <v>5392</v>
      </c>
      <c r="B1963" s="92" t="s">
        <v>2991</v>
      </c>
      <c r="C1963" s="93" t="s">
        <v>2992</v>
      </c>
    </row>
    <row r="1964" spans="1:3" ht="18.600000000000001">
      <c r="A1964" s="92" t="s">
        <v>5393</v>
      </c>
      <c r="B1964" s="92" t="s">
        <v>2993</v>
      </c>
      <c r="C1964" s="93" t="s">
        <v>2994</v>
      </c>
    </row>
    <row r="1965" spans="1:3" ht="18.600000000000001">
      <c r="A1965" s="92" t="s">
        <v>5394</v>
      </c>
      <c r="B1965" s="92" t="s">
        <v>2995</v>
      </c>
      <c r="C1965" s="93" t="s">
        <v>2996</v>
      </c>
    </row>
    <row r="1966" spans="1:3">
      <c r="A1966" s="155" t="s">
        <v>5395</v>
      </c>
      <c r="B1966" s="92" t="s">
        <v>2997</v>
      </c>
      <c r="C1966" s="156"/>
    </row>
    <row r="1967" spans="1:3">
      <c r="A1967" s="155"/>
      <c r="B1967" s="92" t="s">
        <v>2998</v>
      </c>
      <c r="C1967" s="156"/>
    </row>
    <row r="1968" spans="1:3" ht="18.600000000000001">
      <c r="A1968" s="92" t="s">
        <v>5396</v>
      </c>
      <c r="B1968" s="92" t="s">
        <v>2999</v>
      </c>
      <c r="C1968" s="93" t="s">
        <v>3000</v>
      </c>
    </row>
    <row r="1969" spans="1:3" ht="18.600000000000001">
      <c r="A1969" s="92" t="s">
        <v>5397</v>
      </c>
      <c r="B1969" s="92" t="s">
        <v>3001</v>
      </c>
      <c r="C1969" s="93" t="s">
        <v>3002</v>
      </c>
    </row>
    <row r="1970" spans="1:3" ht="18.600000000000001">
      <c r="A1970" s="92" t="s">
        <v>5398</v>
      </c>
      <c r="B1970" s="92" t="s">
        <v>3003</v>
      </c>
      <c r="C1970" s="93" t="s">
        <v>3004</v>
      </c>
    </row>
    <row r="1971" spans="1:3" ht="18.600000000000001">
      <c r="A1971" s="92" t="s">
        <v>5399</v>
      </c>
      <c r="B1971" s="92" t="s">
        <v>3005</v>
      </c>
      <c r="C1971" s="93" t="s">
        <v>3006</v>
      </c>
    </row>
    <row r="1972" spans="1:3" ht="18.600000000000001">
      <c r="A1972" s="92" t="s">
        <v>5400</v>
      </c>
      <c r="B1972" s="92" t="s">
        <v>3007</v>
      </c>
      <c r="C1972" s="93" t="s">
        <v>3008</v>
      </c>
    </row>
    <row r="1973" spans="1:3" ht="18.600000000000001">
      <c r="A1973" s="92" t="s">
        <v>5401</v>
      </c>
      <c r="B1973" s="92" t="s">
        <v>3009</v>
      </c>
      <c r="C1973" s="93" t="s">
        <v>3010</v>
      </c>
    </row>
    <row r="1974" spans="1:3" ht="18.600000000000001">
      <c r="A1974" s="92" t="s">
        <v>5402</v>
      </c>
      <c r="B1974" s="92" t="s">
        <v>3011</v>
      </c>
      <c r="C1974" s="93" t="s">
        <v>3012</v>
      </c>
    </row>
    <row r="1975" spans="1:3" ht="18.600000000000001">
      <c r="A1975" s="92" t="s">
        <v>5403</v>
      </c>
      <c r="B1975" s="92" t="s">
        <v>3013</v>
      </c>
      <c r="C1975" s="93" t="s">
        <v>3014</v>
      </c>
    </row>
    <row r="1976" spans="1:3" ht="18.600000000000001">
      <c r="A1976" s="92" t="s">
        <v>5404</v>
      </c>
      <c r="B1976" s="92" t="s">
        <v>3015</v>
      </c>
      <c r="C1976" s="93" t="s">
        <v>3016</v>
      </c>
    </row>
    <row r="1977" spans="1:3" ht="18.600000000000001">
      <c r="A1977" s="92" t="s">
        <v>5405</v>
      </c>
      <c r="B1977" s="92" t="s">
        <v>3017</v>
      </c>
      <c r="C1977" s="93" t="s">
        <v>3018</v>
      </c>
    </row>
    <row r="1978" spans="1:3" ht="18.600000000000001">
      <c r="A1978" s="92" t="s">
        <v>5406</v>
      </c>
      <c r="B1978" s="92" t="s">
        <v>3019</v>
      </c>
      <c r="C1978" s="93" t="s">
        <v>3020</v>
      </c>
    </row>
    <row r="1979" spans="1:3" ht="18.600000000000001">
      <c r="A1979" s="92" t="s">
        <v>5407</v>
      </c>
      <c r="B1979" s="92" t="s">
        <v>3021</v>
      </c>
      <c r="C1979" s="93" t="s">
        <v>1984</v>
      </c>
    </row>
    <row r="1980" spans="1:3" ht="18.600000000000001">
      <c r="A1980" s="92" t="s">
        <v>5408</v>
      </c>
      <c r="B1980" s="92" t="s">
        <v>3022</v>
      </c>
      <c r="C1980" s="93" t="s">
        <v>2008</v>
      </c>
    </row>
    <row r="1981" spans="1:3" ht="18.600000000000001">
      <c r="A1981" s="92" t="s">
        <v>5409</v>
      </c>
      <c r="B1981" s="92" t="s">
        <v>3023</v>
      </c>
      <c r="C1981" s="93" t="s">
        <v>2036</v>
      </c>
    </row>
    <row r="1982" spans="1:3" ht="18.600000000000001">
      <c r="A1982" s="92" t="s">
        <v>5410</v>
      </c>
      <c r="B1982" s="92" t="s">
        <v>3024</v>
      </c>
      <c r="C1982" s="93" t="s">
        <v>3025</v>
      </c>
    </row>
    <row r="1983" spans="1:3" ht="18.600000000000001">
      <c r="A1983" s="92" t="s">
        <v>5411</v>
      </c>
      <c r="B1983" s="92" t="s">
        <v>3026</v>
      </c>
      <c r="C1983" s="93" t="s">
        <v>3027</v>
      </c>
    </row>
    <row r="1984" spans="1:3" ht="18.600000000000001">
      <c r="A1984" s="92" t="s">
        <v>5412</v>
      </c>
      <c r="B1984" s="92" t="s">
        <v>3028</v>
      </c>
      <c r="C1984" s="93" t="s">
        <v>3029</v>
      </c>
    </row>
    <row r="1985" spans="1:3" ht="30">
      <c r="A1985" s="92" t="s">
        <v>5413</v>
      </c>
      <c r="B1985" s="92" t="s">
        <v>3030</v>
      </c>
      <c r="C1985" s="93" t="s">
        <v>3031</v>
      </c>
    </row>
    <row r="1986" spans="1:3" ht="18.600000000000001">
      <c r="A1986" s="92" t="s">
        <v>5414</v>
      </c>
      <c r="B1986" s="92" t="s">
        <v>3032</v>
      </c>
      <c r="C1986" s="93" t="s">
        <v>3033</v>
      </c>
    </row>
    <row r="1987" spans="1:3" ht="30">
      <c r="A1987" s="92" t="s">
        <v>5415</v>
      </c>
      <c r="B1987" s="92" t="s">
        <v>3034</v>
      </c>
      <c r="C1987" s="93" t="s">
        <v>3035</v>
      </c>
    </row>
    <row r="1988" spans="1:3" ht="18.600000000000001">
      <c r="A1988" s="92" t="s">
        <v>5416</v>
      </c>
      <c r="B1988" s="92" t="s">
        <v>3036</v>
      </c>
      <c r="C1988" s="93" t="s">
        <v>1959</v>
      </c>
    </row>
    <row r="1989" spans="1:3" ht="18.600000000000001">
      <c r="A1989" s="92" t="s">
        <v>5417</v>
      </c>
      <c r="B1989" s="92" t="s">
        <v>3037</v>
      </c>
      <c r="C1989" s="93" t="s">
        <v>3038</v>
      </c>
    </row>
    <row r="1990" spans="1:3" ht="18.600000000000001">
      <c r="A1990" s="92" t="s">
        <v>5418</v>
      </c>
      <c r="B1990" s="92" t="s">
        <v>3039</v>
      </c>
      <c r="C1990" s="93" t="s">
        <v>3040</v>
      </c>
    </row>
    <row r="1991" spans="1:3" ht="18.600000000000001">
      <c r="A1991" s="92" t="s">
        <v>5419</v>
      </c>
      <c r="B1991" s="92" t="s">
        <v>3041</v>
      </c>
      <c r="C1991" s="93" t="s">
        <v>3042</v>
      </c>
    </row>
    <row r="1992" spans="1:3" ht="18.600000000000001">
      <c r="A1992" s="92" t="s">
        <v>5420</v>
      </c>
      <c r="B1992" s="92" t="s">
        <v>3043</v>
      </c>
      <c r="C1992" s="93" t="s">
        <v>3044</v>
      </c>
    </row>
    <row r="1993" spans="1:3" ht="18.600000000000001">
      <c r="A1993" s="92" t="s">
        <v>5421</v>
      </c>
      <c r="B1993" s="92" t="s">
        <v>3045</v>
      </c>
      <c r="C1993" s="93" t="s">
        <v>3046</v>
      </c>
    </row>
    <row r="1994" spans="1:3" ht="19.2">
      <c r="A1994" s="92" t="s">
        <v>5422</v>
      </c>
      <c r="B1994" s="92" t="s">
        <v>3047</v>
      </c>
      <c r="C1994" s="93"/>
    </row>
    <row r="1995" spans="1:3" ht="18.600000000000001">
      <c r="A1995" s="92" t="s">
        <v>5423</v>
      </c>
      <c r="B1995" s="92" t="s">
        <v>3048</v>
      </c>
      <c r="C1995" s="93" t="s">
        <v>3049</v>
      </c>
    </row>
    <row r="1996" spans="1:3" ht="18.600000000000001">
      <c r="A1996" s="92" t="s">
        <v>5424</v>
      </c>
      <c r="B1996" s="92" t="s">
        <v>3050</v>
      </c>
      <c r="C1996" s="93" t="s">
        <v>3051</v>
      </c>
    </row>
    <row r="1997" spans="1:3" ht="18.600000000000001">
      <c r="A1997" s="92" t="s">
        <v>5425</v>
      </c>
      <c r="B1997" s="92" t="s">
        <v>3052</v>
      </c>
      <c r="C1997" s="93" t="s">
        <v>3053</v>
      </c>
    </row>
    <row r="1998" spans="1:3" ht="18.600000000000001">
      <c r="A1998" s="92" t="s">
        <v>5426</v>
      </c>
      <c r="B1998" s="92" t="s">
        <v>3054</v>
      </c>
      <c r="C1998" s="93" t="s">
        <v>3055</v>
      </c>
    </row>
    <row r="1999" spans="1:3" ht="18.600000000000001">
      <c r="A1999" s="92" t="s">
        <v>5427</v>
      </c>
      <c r="B1999" s="92" t="s">
        <v>3056</v>
      </c>
      <c r="C1999" s="93" t="s">
        <v>3057</v>
      </c>
    </row>
    <row r="2000" spans="1:3">
      <c r="A2000" s="92" t="s">
        <v>3058</v>
      </c>
      <c r="B2000" s="92" t="s">
        <v>3059</v>
      </c>
      <c r="C2000" s="93" t="s">
        <v>3060</v>
      </c>
    </row>
    <row r="2001" spans="1:3" ht="18.600000000000001">
      <c r="A2001" s="92" t="s">
        <v>5428</v>
      </c>
      <c r="B2001" s="92" t="s">
        <v>3061</v>
      </c>
      <c r="C2001" s="93" t="s">
        <v>3062</v>
      </c>
    </row>
    <row r="2002" spans="1:3" ht="18.600000000000001">
      <c r="A2002" s="92" t="s">
        <v>5429</v>
      </c>
      <c r="B2002" s="92" t="s">
        <v>3063</v>
      </c>
      <c r="C2002" s="93" t="s">
        <v>3064</v>
      </c>
    </row>
    <row r="2003" spans="1:3" ht="18.600000000000001">
      <c r="A2003" s="92" t="s">
        <v>5430</v>
      </c>
      <c r="B2003" s="92" t="s">
        <v>3065</v>
      </c>
      <c r="C2003" s="93" t="s">
        <v>3066</v>
      </c>
    </row>
    <row r="2004" spans="1:3" ht="18.600000000000001">
      <c r="A2004" s="92" t="s">
        <v>5431</v>
      </c>
      <c r="B2004" s="92" t="s">
        <v>3067</v>
      </c>
      <c r="C2004" s="93" t="s">
        <v>3068</v>
      </c>
    </row>
    <row r="2005" spans="1:3" ht="18.600000000000001">
      <c r="A2005" s="92" t="s">
        <v>5432</v>
      </c>
      <c r="B2005" s="92" t="s">
        <v>3069</v>
      </c>
      <c r="C2005" s="93" t="s">
        <v>1926</v>
      </c>
    </row>
    <row r="2006" spans="1:3">
      <c r="A2006" s="92" t="s">
        <v>3070</v>
      </c>
      <c r="B2006" s="92" t="s">
        <v>3071</v>
      </c>
      <c r="C2006" s="93" t="s">
        <v>3072</v>
      </c>
    </row>
    <row r="2007" spans="1:3">
      <c r="A2007" s="92" t="s">
        <v>3073</v>
      </c>
      <c r="B2007" s="92" t="s">
        <v>3074</v>
      </c>
      <c r="C2007" s="93" t="s">
        <v>3075</v>
      </c>
    </row>
    <row r="2008" spans="1:3" ht="18.600000000000001">
      <c r="A2008" s="92" t="s">
        <v>5433</v>
      </c>
      <c r="B2008" s="92" t="s">
        <v>3076</v>
      </c>
      <c r="C2008" s="93" t="s">
        <v>3077</v>
      </c>
    </row>
    <row r="2009" spans="1:3">
      <c r="A2009" s="155" t="s">
        <v>5434</v>
      </c>
      <c r="B2009" s="92" t="s">
        <v>3078</v>
      </c>
      <c r="C2009" s="156" t="s">
        <v>3079</v>
      </c>
    </row>
    <row r="2010" spans="1:3">
      <c r="A2010" s="155"/>
      <c r="B2010" s="92" t="s">
        <v>3080</v>
      </c>
      <c r="C2010" s="156"/>
    </row>
    <row r="2011" spans="1:3" ht="18.600000000000001">
      <c r="A2011" s="92" t="s">
        <v>5435</v>
      </c>
      <c r="B2011" s="92" t="s">
        <v>3081</v>
      </c>
      <c r="C2011" s="93" t="s">
        <v>3082</v>
      </c>
    </row>
    <row r="2012" spans="1:3" ht="18.600000000000001">
      <c r="A2012" s="92" t="s">
        <v>5436</v>
      </c>
      <c r="B2012" s="92" t="s">
        <v>3083</v>
      </c>
      <c r="C2012" s="93" t="s">
        <v>3084</v>
      </c>
    </row>
    <row r="2013" spans="1:3" ht="18.600000000000001">
      <c r="A2013" s="92" t="s">
        <v>5437</v>
      </c>
      <c r="B2013" s="92" t="s">
        <v>3085</v>
      </c>
      <c r="C2013" s="93" t="s">
        <v>3086</v>
      </c>
    </row>
    <row r="2014" spans="1:3" ht="18.600000000000001">
      <c r="A2014" s="92" t="s">
        <v>5438</v>
      </c>
      <c r="B2014" s="92" t="s">
        <v>3087</v>
      </c>
      <c r="C2014" s="93" t="s">
        <v>3088</v>
      </c>
    </row>
    <row r="2015" spans="1:3" ht="18.600000000000001">
      <c r="A2015" s="92" t="s">
        <v>5439</v>
      </c>
      <c r="B2015" s="92" t="s">
        <v>3089</v>
      </c>
      <c r="C2015" s="93" t="s">
        <v>3090</v>
      </c>
    </row>
    <row r="2016" spans="1:3" ht="30">
      <c r="A2016" s="92" t="s">
        <v>5440</v>
      </c>
      <c r="B2016" s="92" t="s">
        <v>3091</v>
      </c>
      <c r="C2016" s="93" t="s">
        <v>3092</v>
      </c>
    </row>
    <row r="2017" spans="1:3" ht="18.600000000000001">
      <c r="A2017" s="92" t="s">
        <v>5441</v>
      </c>
      <c r="B2017" s="92" t="s">
        <v>3093</v>
      </c>
      <c r="C2017" s="93" t="s">
        <v>3094</v>
      </c>
    </row>
    <row r="2018" spans="1:3" ht="18.600000000000001">
      <c r="A2018" s="92" t="s">
        <v>5442</v>
      </c>
      <c r="B2018" s="92" t="s">
        <v>3095</v>
      </c>
      <c r="C2018" s="93" t="s">
        <v>1928</v>
      </c>
    </row>
    <row r="2019" spans="1:3" ht="18.600000000000001">
      <c r="A2019" s="92" t="s">
        <v>5443</v>
      </c>
      <c r="B2019" s="92" t="s">
        <v>3096</v>
      </c>
      <c r="C2019" s="93" t="s">
        <v>3097</v>
      </c>
    </row>
    <row r="2020" spans="1:3" ht="18.600000000000001">
      <c r="A2020" s="92" t="s">
        <v>5444</v>
      </c>
      <c r="B2020" s="92" t="s">
        <v>3098</v>
      </c>
      <c r="C2020" s="93" t="s">
        <v>3099</v>
      </c>
    </row>
    <row r="2021" spans="1:3">
      <c r="A2021" s="92" t="s">
        <v>3100</v>
      </c>
      <c r="B2021" s="92" t="s">
        <v>3101</v>
      </c>
      <c r="C2021" s="93" t="s">
        <v>3102</v>
      </c>
    </row>
    <row r="2022" spans="1:3" ht="18.600000000000001">
      <c r="A2022" s="92" t="s">
        <v>5445</v>
      </c>
      <c r="B2022" s="92" t="s">
        <v>3103</v>
      </c>
      <c r="C2022" s="93" t="s">
        <v>3104</v>
      </c>
    </row>
    <row r="2023" spans="1:3" ht="18.600000000000001">
      <c r="A2023" s="92" t="s">
        <v>5446</v>
      </c>
      <c r="B2023" s="92" t="s">
        <v>3105</v>
      </c>
      <c r="C2023" s="93" t="s">
        <v>3106</v>
      </c>
    </row>
    <row r="2024" spans="1:3" ht="18.600000000000001">
      <c r="A2024" s="92" t="s">
        <v>5447</v>
      </c>
      <c r="B2024" s="92" t="s">
        <v>3107</v>
      </c>
      <c r="C2024" s="93" t="s">
        <v>3108</v>
      </c>
    </row>
    <row r="2025" spans="1:3" ht="18.600000000000001">
      <c r="A2025" s="92" t="s">
        <v>5448</v>
      </c>
      <c r="B2025" s="92" t="s">
        <v>3109</v>
      </c>
      <c r="C2025" s="93" t="s">
        <v>3110</v>
      </c>
    </row>
    <row r="2026" spans="1:3">
      <c r="A2026" s="92" t="s">
        <v>3111</v>
      </c>
      <c r="B2026" s="92" t="s">
        <v>3112</v>
      </c>
      <c r="C2026" s="93" t="s">
        <v>3113</v>
      </c>
    </row>
    <row r="2027" spans="1:3" ht="18.600000000000001">
      <c r="A2027" s="92" t="s">
        <v>5449</v>
      </c>
      <c r="B2027" s="92" t="s">
        <v>3114</v>
      </c>
      <c r="C2027" s="93" t="s">
        <v>3115</v>
      </c>
    </row>
    <row r="2028" spans="1:3" ht="18.600000000000001">
      <c r="A2028" s="92" t="s">
        <v>5450</v>
      </c>
      <c r="B2028" s="92" t="s">
        <v>3116</v>
      </c>
      <c r="C2028" s="93" t="s">
        <v>3117</v>
      </c>
    </row>
    <row r="2029" spans="1:3" ht="18.600000000000001">
      <c r="A2029" s="92" t="s">
        <v>5451</v>
      </c>
      <c r="B2029" s="92" t="s">
        <v>3118</v>
      </c>
      <c r="C2029" s="93" t="s">
        <v>3119</v>
      </c>
    </row>
    <row r="2030" spans="1:3" ht="18.600000000000001">
      <c r="A2030" s="92" t="s">
        <v>5452</v>
      </c>
      <c r="B2030" s="92" t="s">
        <v>3120</v>
      </c>
      <c r="C2030" s="93" t="s">
        <v>3121</v>
      </c>
    </row>
    <row r="2031" spans="1:3" ht="18.600000000000001">
      <c r="A2031" s="92" t="s">
        <v>5453</v>
      </c>
      <c r="B2031" s="92" t="s">
        <v>3122</v>
      </c>
      <c r="C2031" s="93" t="s">
        <v>3123</v>
      </c>
    </row>
    <row r="2032" spans="1:3" ht="18.600000000000001">
      <c r="A2032" s="92" t="s">
        <v>5454</v>
      </c>
      <c r="B2032" s="92" t="s">
        <v>3124</v>
      </c>
      <c r="C2032" s="93" t="s">
        <v>3125</v>
      </c>
    </row>
    <row r="2033" spans="1:3" ht="18.600000000000001">
      <c r="A2033" s="92" t="s">
        <v>5455</v>
      </c>
      <c r="B2033" s="92" t="s">
        <v>3126</v>
      </c>
      <c r="C2033" s="93" t="s">
        <v>3127</v>
      </c>
    </row>
    <row r="2034" spans="1:3" ht="18.600000000000001">
      <c r="A2034" s="92" t="s">
        <v>5456</v>
      </c>
      <c r="B2034" s="92" t="s">
        <v>3128</v>
      </c>
      <c r="C2034" s="93" t="s">
        <v>3129</v>
      </c>
    </row>
    <row r="2035" spans="1:3" ht="18.600000000000001">
      <c r="A2035" s="92" t="s">
        <v>5457</v>
      </c>
      <c r="B2035" s="92" t="s">
        <v>3130</v>
      </c>
      <c r="C2035" s="93" t="s">
        <v>3131</v>
      </c>
    </row>
    <row r="2036" spans="1:3" ht="18.600000000000001">
      <c r="A2036" s="92" t="s">
        <v>5458</v>
      </c>
      <c r="B2036" s="92" t="s">
        <v>3132</v>
      </c>
      <c r="C2036" s="93" t="s">
        <v>1848</v>
      </c>
    </row>
    <row r="2037" spans="1:3" ht="18.600000000000001">
      <c r="A2037" s="92" t="s">
        <v>5459</v>
      </c>
      <c r="B2037" s="92" t="s">
        <v>3133</v>
      </c>
      <c r="C2037" s="93" t="s">
        <v>3134</v>
      </c>
    </row>
    <row r="2038" spans="1:3" ht="18.600000000000001">
      <c r="A2038" s="92" t="s">
        <v>5460</v>
      </c>
      <c r="B2038" s="92" t="s">
        <v>3135</v>
      </c>
      <c r="C2038" s="93" t="s">
        <v>3136</v>
      </c>
    </row>
    <row r="2039" spans="1:3" ht="18.600000000000001">
      <c r="A2039" s="92" t="s">
        <v>5461</v>
      </c>
      <c r="B2039" s="92" t="s">
        <v>3137</v>
      </c>
      <c r="C2039" s="93" t="s">
        <v>3138</v>
      </c>
    </row>
    <row r="2040" spans="1:3" ht="18.600000000000001">
      <c r="A2040" s="92" t="s">
        <v>5462</v>
      </c>
      <c r="B2040" s="92" t="s">
        <v>3139</v>
      </c>
      <c r="C2040" s="93" t="s">
        <v>3140</v>
      </c>
    </row>
    <row r="2041" spans="1:3" ht="18.600000000000001">
      <c r="A2041" s="92" t="s">
        <v>5463</v>
      </c>
      <c r="B2041" s="92" t="s">
        <v>3141</v>
      </c>
      <c r="C2041" s="93" t="s">
        <v>3142</v>
      </c>
    </row>
    <row r="2042" spans="1:3" ht="18.600000000000001">
      <c r="A2042" s="92" t="s">
        <v>5464</v>
      </c>
      <c r="B2042" s="92" t="s">
        <v>3143</v>
      </c>
      <c r="C2042" s="93"/>
    </row>
    <row r="2043" spans="1:3">
      <c r="A2043" s="155" t="s">
        <v>3144</v>
      </c>
      <c r="B2043" s="92" t="s">
        <v>3145</v>
      </c>
      <c r="C2043" s="156" t="s">
        <v>3146</v>
      </c>
    </row>
    <row r="2044" spans="1:3">
      <c r="A2044" s="155"/>
      <c r="B2044" s="92" t="s">
        <v>3147</v>
      </c>
      <c r="C2044" s="156"/>
    </row>
    <row r="2045" spans="1:3" ht="18.600000000000001">
      <c r="A2045" s="92" t="s">
        <v>5465</v>
      </c>
      <c r="B2045" s="92" t="s">
        <v>3148</v>
      </c>
      <c r="C2045" s="93" t="s">
        <v>3149</v>
      </c>
    </row>
    <row r="2046" spans="1:3" ht="18.600000000000001">
      <c r="A2046" s="92" t="s">
        <v>5466</v>
      </c>
      <c r="B2046" s="92" t="s">
        <v>3150</v>
      </c>
      <c r="C2046" s="93" t="s">
        <v>3151</v>
      </c>
    </row>
    <row r="2047" spans="1:3" ht="19.2">
      <c r="A2047" s="92" t="s">
        <v>5467</v>
      </c>
      <c r="B2047" s="92" t="s">
        <v>3152</v>
      </c>
      <c r="C2047" s="93"/>
    </row>
    <row r="2048" spans="1:3">
      <c r="A2048" s="155" t="s">
        <v>3153</v>
      </c>
      <c r="B2048" s="92" t="s">
        <v>3154</v>
      </c>
      <c r="C2048" s="156" t="s">
        <v>3155</v>
      </c>
    </row>
    <row r="2049" spans="1:3">
      <c r="A2049" s="155"/>
      <c r="B2049" s="92" t="s">
        <v>3156</v>
      </c>
      <c r="C2049" s="156"/>
    </row>
    <row r="2050" spans="1:3" ht="18.600000000000001">
      <c r="A2050" s="92" t="s">
        <v>5468</v>
      </c>
      <c r="B2050" s="92" t="s">
        <v>3157</v>
      </c>
      <c r="C2050" s="93" t="s">
        <v>3158</v>
      </c>
    </row>
    <row r="2051" spans="1:3" ht="18.600000000000001">
      <c r="A2051" s="92" t="s">
        <v>5469</v>
      </c>
      <c r="B2051" s="92" t="s">
        <v>3159</v>
      </c>
      <c r="C2051" s="93" t="s">
        <v>3160</v>
      </c>
    </row>
    <row r="2052" spans="1:3">
      <c r="A2052" s="92" t="s">
        <v>3161</v>
      </c>
      <c r="B2052" s="92" t="s">
        <v>3162</v>
      </c>
      <c r="C2052" s="93" t="s">
        <v>3163</v>
      </c>
    </row>
    <row r="2053" spans="1:3">
      <c r="A2053" s="92" t="s">
        <v>3164</v>
      </c>
      <c r="B2053" s="92" t="s">
        <v>3165</v>
      </c>
      <c r="C2053" s="93" t="s">
        <v>3166</v>
      </c>
    </row>
    <row r="2054" spans="1:3" ht="18.600000000000001">
      <c r="A2054" s="92" t="s">
        <v>5470</v>
      </c>
      <c r="B2054" s="92" t="s">
        <v>3167</v>
      </c>
      <c r="C2054" s="93" t="s">
        <v>3168</v>
      </c>
    </row>
    <row r="2055" spans="1:3" ht="18.600000000000001">
      <c r="A2055" s="92" t="s">
        <v>5471</v>
      </c>
      <c r="B2055" s="92" t="s">
        <v>3169</v>
      </c>
      <c r="C2055" s="93" t="s">
        <v>3170</v>
      </c>
    </row>
    <row r="2056" spans="1:3" ht="18.600000000000001">
      <c r="A2056" s="92" t="s">
        <v>5472</v>
      </c>
      <c r="B2056" s="92" t="s">
        <v>3171</v>
      </c>
      <c r="C2056" s="93"/>
    </row>
    <row r="2057" spans="1:3">
      <c r="A2057" s="92" t="s">
        <v>3172</v>
      </c>
      <c r="B2057" s="92" t="s">
        <v>3173</v>
      </c>
      <c r="C2057" s="93" t="s">
        <v>3174</v>
      </c>
    </row>
    <row r="2058" spans="1:3" ht="18.600000000000001">
      <c r="A2058" s="92" t="s">
        <v>5473</v>
      </c>
      <c r="B2058" s="92" t="s">
        <v>3175</v>
      </c>
      <c r="C2058" s="93"/>
    </row>
    <row r="2059" spans="1:3" ht="18.600000000000001">
      <c r="A2059" s="92" t="s">
        <v>5474</v>
      </c>
      <c r="B2059" s="92" t="s">
        <v>3176</v>
      </c>
      <c r="C2059" s="93"/>
    </row>
    <row r="2060" spans="1:3" ht="18.600000000000001">
      <c r="A2060" s="92" t="s">
        <v>5475</v>
      </c>
      <c r="B2060" s="92" t="s">
        <v>3177</v>
      </c>
      <c r="C2060" s="93"/>
    </row>
    <row r="2061" spans="1:3" ht="18.600000000000001">
      <c r="A2061" s="92" t="s">
        <v>5476</v>
      </c>
      <c r="B2061" s="92" t="s">
        <v>3178</v>
      </c>
      <c r="C2061" s="93"/>
    </row>
    <row r="2062" spans="1:3" ht="18.600000000000001">
      <c r="A2062" s="92" t="s">
        <v>5477</v>
      </c>
      <c r="B2062" s="92" t="s">
        <v>3179</v>
      </c>
      <c r="C2062" s="93"/>
    </row>
    <row r="2063" spans="1:3" ht="18.600000000000001">
      <c r="A2063" s="92" t="s">
        <v>5478</v>
      </c>
      <c r="B2063" s="92" t="s">
        <v>3180</v>
      </c>
      <c r="C2063" s="93"/>
    </row>
    <row r="2064" spans="1:3" ht="18.600000000000001">
      <c r="A2064" s="92" t="s">
        <v>5479</v>
      </c>
      <c r="B2064" s="92" t="s">
        <v>3181</v>
      </c>
      <c r="C2064" s="93" t="s">
        <v>3182</v>
      </c>
    </row>
    <row r="2065" spans="1:3" ht="18.600000000000001">
      <c r="A2065" s="92" t="s">
        <v>5480</v>
      </c>
      <c r="B2065" s="92" t="s">
        <v>3183</v>
      </c>
      <c r="C2065" s="93" t="s">
        <v>3184</v>
      </c>
    </row>
    <row r="2066" spans="1:3" ht="18.600000000000001">
      <c r="A2066" s="92" t="s">
        <v>5481</v>
      </c>
      <c r="B2066" s="92" t="s">
        <v>3185</v>
      </c>
      <c r="C2066" s="93" t="s">
        <v>3186</v>
      </c>
    </row>
    <row r="2067" spans="1:3" ht="18.600000000000001">
      <c r="A2067" s="92" t="s">
        <v>5482</v>
      </c>
      <c r="B2067" s="92" t="s">
        <v>3187</v>
      </c>
      <c r="C2067" s="93"/>
    </row>
    <row r="2068" spans="1:3" ht="18.600000000000001">
      <c r="A2068" s="92" t="s">
        <v>5483</v>
      </c>
      <c r="B2068" s="92" t="s">
        <v>3188</v>
      </c>
      <c r="C2068" s="93" t="s">
        <v>3189</v>
      </c>
    </row>
    <row r="2069" spans="1:3" ht="18.600000000000001">
      <c r="A2069" s="92" t="s">
        <v>5484</v>
      </c>
      <c r="B2069" s="92" t="s">
        <v>3190</v>
      </c>
      <c r="C2069" s="93" t="s">
        <v>3191</v>
      </c>
    </row>
    <row r="2070" spans="1:3" ht="18.600000000000001">
      <c r="A2070" s="92" t="s">
        <v>5485</v>
      </c>
      <c r="B2070" s="92" t="s">
        <v>3192</v>
      </c>
      <c r="C2070" s="93" t="s">
        <v>3193</v>
      </c>
    </row>
    <row r="2071" spans="1:3" ht="18.600000000000001">
      <c r="A2071" s="92" t="s">
        <v>5486</v>
      </c>
      <c r="B2071" s="92" t="s">
        <v>3162</v>
      </c>
      <c r="C2071" s="93"/>
    </row>
    <row r="2072" spans="1:3" ht="18.600000000000001">
      <c r="A2072" s="92" t="s">
        <v>5487</v>
      </c>
      <c r="B2072" s="92" t="s">
        <v>3194</v>
      </c>
      <c r="C2072" s="93" t="s">
        <v>3195</v>
      </c>
    </row>
    <row r="2073" spans="1:3" ht="18.600000000000001">
      <c r="A2073" s="92" t="s">
        <v>5488</v>
      </c>
      <c r="B2073" s="92" t="s">
        <v>3196</v>
      </c>
      <c r="C2073" s="93" t="s">
        <v>3197</v>
      </c>
    </row>
    <row r="2074" spans="1:3">
      <c r="A2074" s="92" t="s">
        <v>3198</v>
      </c>
      <c r="B2074" s="92" t="s">
        <v>3199</v>
      </c>
      <c r="C2074" s="93" t="s">
        <v>3200</v>
      </c>
    </row>
    <row r="2075" spans="1:3" ht="18.600000000000001">
      <c r="A2075" s="92" t="s">
        <v>5489</v>
      </c>
      <c r="B2075" s="92" t="s">
        <v>3201</v>
      </c>
      <c r="C2075" s="93" t="s">
        <v>3202</v>
      </c>
    </row>
    <row r="2076" spans="1:3" ht="18.600000000000001">
      <c r="A2076" s="92" t="s">
        <v>5490</v>
      </c>
      <c r="B2076" s="92" t="s">
        <v>1747</v>
      </c>
      <c r="C2076" s="93" t="s">
        <v>1988</v>
      </c>
    </row>
    <row r="2077" spans="1:3" ht="18.600000000000001">
      <c r="A2077" s="92" t="s">
        <v>5491</v>
      </c>
      <c r="B2077" s="92" t="s">
        <v>3203</v>
      </c>
      <c r="C2077" s="93" t="s">
        <v>3204</v>
      </c>
    </row>
    <row r="2078" spans="1:3">
      <c r="A2078" s="92" t="s">
        <v>3205</v>
      </c>
      <c r="B2078" s="92" t="s">
        <v>3206</v>
      </c>
      <c r="C2078" s="93" t="s">
        <v>3207</v>
      </c>
    </row>
    <row r="2079" spans="1:3" ht="18.600000000000001">
      <c r="A2079" s="92" t="s">
        <v>5492</v>
      </c>
      <c r="B2079" s="92" t="s">
        <v>3208</v>
      </c>
      <c r="C2079" s="93" t="s">
        <v>3209</v>
      </c>
    </row>
    <row r="2080" spans="1:3">
      <c r="A2080" s="155" t="s">
        <v>5493</v>
      </c>
      <c r="B2080" s="92" t="s">
        <v>3210</v>
      </c>
      <c r="C2080" s="156" t="s">
        <v>3211</v>
      </c>
    </row>
    <row r="2081" spans="1:3">
      <c r="A2081" s="155"/>
      <c r="B2081" s="92" t="s">
        <v>3212</v>
      </c>
      <c r="C2081" s="156"/>
    </row>
    <row r="2082" spans="1:3" ht="19.2">
      <c r="A2082" s="92" t="s">
        <v>5494</v>
      </c>
      <c r="B2082" s="92" t="s">
        <v>3213</v>
      </c>
      <c r="C2082" s="93"/>
    </row>
    <row r="2083" spans="1:3" ht="18.600000000000001">
      <c r="A2083" s="92" t="s">
        <v>5495</v>
      </c>
      <c r="B2083" s="92" t="s">
        <v>3214</v>
      </c>
      <c r="C2083" s="93" t="s">
        <v>3215</v>
      </c>
    </row>
    <row r="2084" spans="1:3" ht="18.600000000000001">
      <c r="A2084" s="92" t="s">
        <v>5496</v>
      </c>
      <c r="B2084" s="92" t="s">
        <v>3216</v>
      </c>
      <c r="C2084" s="93" t="s">
        <v>3217</v>
      </c>
    </row>
    <row r="2085" spans="1:3" ht="18.600000000000001">
      <c r="A2085" s="92" t="s">
        <v>5497</v>
      </c>
      <c r="B2085" s="92" t="s">
        <v>3218</v>
      </c>
      <c r="C2085" s="93" t="s">
        <v>3219</v>
      </c>
    </row>
    <row r="2086" spans="1:3" ht="18.600000000000001">
      <c r="A2086" s="92" t="s">
        <v>5498</v>
      </c>
      <c r="B2086" s="92" t="s">
        <v>3220</v>
      </c>
      <c r="C2086" s="93" t="s">
        <v>3221</v>
      </c>
    </row>
    <row r="2087" spans="1:3" ht="18.600000000000001">
      <c r="A2087" s="92" t="s">
        <v>5499</v>
      </c>
      <c r="B2087" s="92" t="s">
        <v>3222</v>
      </c>
      <c r="C2087" s="93" t="s">
        <v>3223</v>
      </c>
    </row>
    <row r="2089" spans="1:3">
      <c r="A2089" s="99" t="s">
        <v>3224</v>
      </c>
    </row>
    <row r="2091" spans="1:3">
      <c r="A2091" s="99" t="s">
        <v>3225</v>
      </c>
    </row>
  </sheetData>
  <mergeCells count="291">
    <mergeCell ref="A225:A226"/>
    <mergeCell ref="C225:C226"/>
    <mergeCell ref="A236:A237"/>
    <mergeCell ref="C236:C237"/>
    <mergeCell ref="A258:A259"/>
    <mergeCell ref="C258:C259"/>
    <mergeCell ref="A196:A197"/>
    <mergeCell ref="C196:C197"/>
    <mergeCell ref="A200:A201"/>
    <mergeCell ref="C200:C201"/>
    <mergeCell ref="A216:A217"/>
    <mergeCell ref="C216:C217"/>
    <mergeCell ref="A290:A291"/>
    <mergeCell ref="C290:C291"/>
    <mergeCell ref="A294:A296"/>
    <mergeCell ref="C294:C296"/>
    <mergeCell ref="A310:A311"/>
    <mergeCell ref="C310:C311"/>
    <mergeCell ref="A278:A279"/>
    <mergeCell ref="C278:C279"/>
    <mergeCell ref="A282:A283"/>
    <mergeCell ref="C282:C283"/>
    <mergeCell ref="A288:A289"/>
    <mergeCell ref="C288:C289"/>
    <mergeCell ref="A328:A329"/>
    <mergeCell ref="C328:C329"/>
    <mergeCell ref="A330:A331"/>
    <mergeCell ref="C330:C331"/>
    <mergeCell ref="A334:A335"/>
    <mergeCell ref="C334:C335"/>
    <mergeCell ref="A314:A315"/>
    <mergeCell ref="C314:C315"/>
    <mergeCell ref="A320:A321"/>
    <mergeCell ref="C320:C321"/>
    <mergeCell ref="A326:A327"/>
    <mergeCell ref="C326:C327"/>
    <mergeCell ref="A350:A351"/>
    <mergeCell ref="C350:C351"/>
    <mergeCell ref="A370:A371"/>
    <mergeCell ref="C370:C371"/>
    <mergeCell ref="A373:A374"/>
    <mergeCell ref="C373:C374"/>
    <mergeCell ref="A337:A340"/>
    <mergeCell ref="C337:C340"/>
    <mergeCell ref="A344:A345"/>
    <mergeCell ref="C344:C345"/>
    <mergeCell ref="A348:A349"/>
    <mergeCell ref="C348:C349"/>
    <mergeCell ref="A388:A389"/>
    <mergeCell ref="C388:C389"/>
    <mergeCell ref="A391:A392"/>
    <mergeCell ref="C391:C392"/>
    <mergeCell ref="A400:A401"/>
    <mergeCell ref="C400:C401"/>
    <mergeCell ref="A377:A378"/>
    <mergeCell ref="C377:C378"/>
    <mergeCell ref="A384:A385"/>
    <mergeCell ref="C384:C385"/>
    <mergeCell ref="A386:A387"/>
    <mergeCell ref="C386:C387"/>
    <mergeCell ref="A416:A417"/>
    <mergeCell ref="C416:C417"/>
    <mergeCell ref="A418:A419"/>
    <mergeCell ref="C418:C419"/>
    <mergeCell ref="A421:A422"/>
    <mergeCell ref="C421:C422"/>
    <mergeCell ref="A403:A404"/>
    <mergeCell ref="C403:C404"/>
    <mergeCell ref="A405:A406"/>
    <mergeCell ref="C405:C406"/>
    <mergeCell ref="A407:A408"/>
    <mergeCell ref="C407:C408"/>
    <mergeCell ref="A448:A449"/>
    <mergeCell ref="C448:C449"/>
    <mergeCell ref="A460:A461"/>
    <mergeCell ref="C460:C461"/>
    <mergeCell ref="B462:B463"/>
    <mergeCell ref="C462:C463"/>
    <mergeCell ref="A424:A425"/>
    <mergeCell ref="C424:C425"/>
    <mergeCell ref="A426:A427"/>
    <mergeCell ref="C426:C427"/>
    <mergeCell ref="B431:B432"/>
    <mergeCell ref="B443:B444"/>
    <mergeCell ref="C443:C444"/>
    <mergeCell ref="A476:A477"/>
    <mergeCell ref="C476:C477"/>
    <mergeCell ref="A478:A479"/>
    <mergeCell ref="C478:C479"/>
    <mergeCell ref="A486:A487"/>
    <mergeCell ref="C486:C487"/>
    <mergeCell ref="A465:A466"/>
    <mergeCell ref="C465:C466"/>
    <mergeCell ref="A467:A468"/>
    <mergeCell ref="C467:C468"/>
    <mergeCell ref="A474:A475"/>
    <mergeCell ref="C474:C475"/>
    <mergeCell ref="A543:A544"/>
    <mergeCell ref="C543:C544"/>
    <mergeCell ref="A546:A549"/>
    <mergeCell ref="C546:C549"/>
    <mergeCell ref="A550:A551"/>
    <mergeCell ref="C550:C551"/>
    <mergeCell ref="A515:A519"/>
    <mergeCell ref="C515:C519"/>
    <mergeCell ref="A528:A529"/>
    <mergeCell ref="C528:C529"/>
    <mergeCell ref="A539:A541"/>
    <mergeCell ref="C539:C541"/>
    <mergeCell ref="A588:A589"/>
    <mergeCell ref="C588:C589"/>
    <mergeCell ref="A611:A612"/>
    <mergeCell ref="C611:C612"/>
    <mergeCell ref="A688:A689"/>
    <mergeCell ref="C688:C689"/>
    <mergeCell ref="A552:A553"/>
    <mergeCell ref="C552:C553"/>
    <mergeCell ref="A557:A558"/>
    <mergeCell ref="C557:C558"/>
    <mergeCell ref="A583:A584"/>
    <mergeCell ref="C583:C584"/>
    <mergeCell ref="A761:A762"/>
    <mergeCell ref="C761:C762"/>
    <mergeCell ref="A776:A777"/>
    <mergeCell ref="C776:C777"/>
    <mergeCell ref="A784:A785"/>
    <mergeCell ref="C784:C785"/>
    <mergeCell ref="A732:A733"/>
    <mergeCell ref="C732:C733"/>
    <mergeCell ref="A744:A745"/>
    <mergeCell ref="C744:C745"/>
    <mergeCell ref="A747:A748"/>
    <mergeCell ref="C747:C748"/>
    <mergeCell ref="A818:A819"/>
    <mergeCell ref="C818:C819"/>
    <mergeCell ref="A821:A824"/>
    <mergeCell ref="C821:C824"/>
    <mergeCell ref="A825:A826"/>
    <mergeCell ref="C825:C826"/>
    <mergeCell ref="A790:A794"/>
    <mergeCell ref="C790:C794"/>
    <mergeCell ref="A803:A804"/>
    <mergeCell ref="C803:C804"/>
    <mergeCell ref="A814:A816"/>
    <mergeCell ref="C814:C816"/>
    <mergeCell ref="A863:A864"/>
    <mergeCell ref="C863:C864"/>
    <mergeCell ref="A886:A887"/>
    <mergeCell ref="C886:C887"/>
    <mergeCell ref="A963:A964"/>
    <mergeCell ref="C963:C964"/>
    <mergeCell ref="A827:A828"/>
    <mergeCell ref="C827:C828"/>
    <mergeCell ref="A832:A833"/>
    <mergeCell ref="C832:C833"/>
    <mergeCell ref="A858:A859"/>
    <mergeCell ref="C858:C859"/>
    <mergeCell ref="A1036:A1037"/>
    <mergeCell ref="C1036:C1037"/>
    <mergeCell ref="A1051:A1052"/>
    <mergeCell ref="C1051:C1052"/>
    <mergeCell ref="A1059:A1060"/>
    <mergeCell ref="C1059:C1060"/>
    <mergeCell ref="A1007:A1008"/>
    <mergeCell ref="C1007:C1008"/>
    <mergeCell ref="A1019:A1020"/>
    <mergeCell ref="C1019:C1020"/>
    <mergeCell ref="A1022:A1023"/>
    <mergeCell ref="C1022:C1023"/>
    <mergeCell ref="A1309:A1311"/>
    <mergeCell ref="C1309:C1311"/>
    <mergeCell ref="A1320:A1321"/>
    <mergeCell ref="C1320:C1321"/>
    <mergeCell ref="A1322:A1323"/>
    <mergeCell ref="C1322:C1323"/>
    <mergeCell ref="A1289:A1290"/>
    <mergeCell ref="C1289:C1290"/>
    <mergeCell ref="A1296:A1297"/>
    <mergeCell ref="C1296:C1297"/>
    <mergeCell ref="A1304:A1305"/>
    <mergeCell ref="C1304:C1305"/>
    <mergeCell ref="A1343:A1344"/>
    <mergeCell ref="C1343:C1344"/>
    <mergeCell ref="A1345:A1346"/>
    <mergeCell ref="C1345:C1346"/>
    <mergeCell ref="A1348:A1350"/>
    <mergeCell ref="C1348:C1350"/>
    <mergeCell ref="B1324:B1325"/>
    <mergeCell ref="C1324:C1325"/>
    <mergeCell ref="A1334:A1336"/>
    <mergeCell ref="C1334:C1336"/>
    <mergeCell ref="A1338:A1339"/>
    <mergeCell ref="C1338:C1339"/>
    <mergeCell ref="A1380:A1381"/>
    <mergeCell ref="C1380:C1381"/>
    <mergeCell ref="A1383:A1384"/>
    <mergeCell ref="C1383:C1384"/>
    <mergeCell ref="A1391:A1392"/>
    <mergeCell ref="C1391:C1392"/>
    <mergeCell ref="A1374:A1375"/>
    <mergeCell ref="C1374:C1375"/>
    <mergeCell ref="A1376:A1377"/>
    <mergeCell ref="C1376:C1377"/>
    <mergeCell ref="A1378:A1379"/>
    <mergeCell ref="C1378:C1379"/>
    <mergeCell ref="A1414:A1415"/>
    <mergeCell ref="C1414:C1415"/>
    <mergeCell ref="A1423:A1424"/>
    <mergeCell ref="C1423:C1424"/>
    <mergeCell ref="A1431:A1432"/>
    <mergeCell ref="C1431:C1432"/>
    <mergeCell ref="A1393:A1394"/>
    <mergeCell ref="C1393:C1394"/>
    <mergeCell ref="A1399:A1400"/>
    <mergeCell ref="C1399:C1400"/>
    <mergeCell ref="A1405:A1406"/>
    <mergeCell ref="C1405:C1406"/>
    <mergeCell ref="A1556:A1557"/>
    <mergeCell ref="C1556:C1557"/>
    <mergeCell ref="A1571:A1573"/>
    <mergeCell ref="C1571:C1573"/>
    <mergeCell ref="A1574:A1575"/>
    <mergeCell ref="C1574:C1575"/>
    <mergeCell ref="A1434:A1435"/>
    <mergeCell ref="C1434:C1435"/>
    <mergeCell ref="A1467:A1468"/>
    <mergeCell ref="C1467:C1468"/>
    <mergeCell ref="A1535:A1536"/>
    <mergeCell ref="C1535:C1536"/>
    <mergeCell ref="A1633:A1635"/>
    <mergeCell ref="C1633:C1635"/>
    <mergeCell ref="B1637:B1638"/>
    <mergeCell ref="C1637:C1638"/>
    <mergeCell ref="A1657:A1659"/>
    <mergeCell ref="C1657:C1659"/>
    <mergeCell ref="A1582:A1583"/>
    <mergeCell ref="C1582:C1583"/>
    <mergeCell ref="A1612:A1613"/>
    <mergeCell ref="C1612:C1613"/>
    <mergeCell ref="A1621:A1623"/>
    <mergeCell ref="C1621:C1623"/>
    <mergeCell ref="A1680:A1681"/>
    <mergeCell ref="C1680:C1681"/>
    <mergeCell ref="A1682:A1683"/>
    <mergeCell ref="C1682:C1683"/>
    <mergeCell ref="A1684:A1685"/>
    <mergeCell ref="C1684:C1685"/>
    <mergeCell ref="A1667:A1669"/>
    <mergeCell ref="C1667:C1669"/>
    <mergeCell ref="A1670:A1671"/>
    <mergeCell ref="C1670:C1671"/>
    <mergeCell ref="A1677:A1679"/>
    <mergeCell ref="C1677:C1679"/>
    <mergeCell ref="A1722:A1723"/>
    <mergeCell ref="C1722:C1723"/>
    <mergeCell ref="A1743:A1744"/>
    <mergeCell ref="C1743:C1744"/>
    <mergeCell ref="A1745:A1746"/>
    <mergeCell ref="C1745:C1746"/>
    <mergeCell ref="A1697:A1699"/>
    <mergeCell ref="C1697:C1699"/>
    <mergeCell ref="A1702:A1703"/>
    <mergeCell ref="C1702:C1703"/>
    <mergeCell ref="A1715:A1716"/>
    <mergeCell ref="C1715:C1716"/>
    <mergeCell ref="A1838:A1839"/>
    <mergeCell ref="C1838:C1839"/>
    <mergeCell ref="A1846:A1847"/>
    <mergeCell ref="C1846:C1847"/>
    <mergeCell ref="A1861:A1863"/>
    <mergeCell ref="C1861:C1863"/>
    <mergeCell ref="A1748:A1749"/>
    <mergeCell ref="C1748:C1749"/>
    <mergeCell ref="A1751:A1752"/>
    <mergeCell ref="C1751:C1752"/>
    <mergeCell ref="A1767:A1768"/>
    <mergeCell ref="C1767:C1768"/>
    <mergeCell ref="A2080:A2081"/>
    <mergeCell ref="C2080:C2081"/>
    <mergeCell ref="A2009:A2010"/>
    <mergeCell ref="C2009:C2010"/>
    <mergeCell ref="A2043:A2044"/>
    <mergeCell ref="C2043:C2044"/>
    <mergeCell ref="A2048:A2049"/>
    <mergeCell ref="C2048:C2049"/>
    <mergeCell ref="A1908:A1909"/>
    <mergeCell ref="C1908:C1909"/>
    <mergeCell ref="A1932:A1933"/>
    <mergeCell ref="C1932:C1933"/>
    <mergeCell ref="A1966:A1967"/>
    <mergeCell ref="C1966:C1967"/>
  </mergeCells>
  <hyperlinks>
    <hyperlink ref="A2089" r:id="rId1" display="http://www.downloadexcelfiles.com/" xr:uid="{D4A2ADA8-7425-4D2D-BCD2-58BA87243904}"/>
    <hyperlink ref="A2091" r:id="rId2" display="http://en.wikipedia.org/wiki/Dictionary_of_chemical_formulas" xr:uid="{83B0194C-2567-4210-88B6-E7B0FA17A2BC}"/>
    <hyperlink ref="B4" r:id="rId3" xr:uid="{22B94A95-070A-4872-9133-404E05517BD5}"/>
  </hyperlinks>
  <pageMargins left="0.75" right="0.75" top="1" bottom="1" header="0.5" footer="0.5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Table of Elements</vt:lpstr>
      <vt:lpstr>Elements</vt:lpstr>
      <vt:lpstr>67 Compounds</vt:lpstr>
      <vt:lpstr>205 Compound</vt:lpstr>
      <vt:lpstr>320 Compounds</vt:lpstr>
      <vt:lpstr>2079 Compounds</vt:lpstr>
      <vt:lpstr>'2079 Compounds'!Print_Area</vt:lpstr>
      <vt:lpstr>'320 Compounds'!Print_Area</vt:lpstr>
      <vt:lpstr>Elements!Print_Area</vt:lpstr>
      <vt:lpstr>'Table of Elements'!Print_Area</vt:lpstr>
      <vt:lpstr>Elements!Print_Titles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Toomey</dc:creator>
  <cp:lastModifiedBy>Harold Toomey</cp:lastModifiedBy>
  <dcterms:created xsi:type="dcterms:W3CDTF">2024-11-28T07:37:03Z</dcterms:created>
  <dcterms:modified xsi:type="dcterms:W3CDTF">2025-01-12T06:57:37Z</dcterms:modified>
</cp:coreProperties>
</file>